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lorstyl\Projekty\PROJEKTY A REALIZACE 2024\PROJEKCE 2024\Kudlovice náves\DPS\ROZPOČTY\"/>
    </mc:Choice>
  </mc:AlternateContent>
  <xr:revisionPtr revIDLastSave="0" documentId="8_{F40A4FDF-7A81-4C52-A8E1-1F8DE265A65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-01" sheetId="12" r:id="rId4"/>
    <sheet name="01-02" sheetId="13" r:id="rId5"/>
    <sheet name="01-03" sheetId="14" r:id="rId6"/>
    <sheet name="01-04" sheetId="15" r:id="rId7"/>
    <sheet name="01-05" sheetId="16" r:id="rId8"/>
    <sheet name="01-06" sheetId="17" r:id="rId9"/>
    <sheet name="01-07" sheetId="18" r:id="rId10"/>
    <sheet name="02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'01-01'!$1:$10</definedName>
    <definedName name="_xlnm.Print_Titles" localSheetId="4">'01-02'!$1:$10</definedName>
    <definedName name="_xlnm.Print_Titles" localSheetId="5">'01-03'!$1:$10</definedName>
    <definedName name="_xlnm.Print_Titles" localSheetId="6">'01-04'!$1:$10</definedName>
    <definedName name="_xlnm.Print_Titles" localSheetId="7">'01-05'!$1:$10</definedName>
    <definedName name="_xlnm.Print_Titles" localSheetId="8">'01-06'!$1:$10</definedName>
    <definedName name="_xlnm.Print_Titles" localSheetId="9">'01-07'!$1:$10</definedName>
    <definedName name="_xlnm.Print_Titles" localSheetId="10">'02'!$1:$9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'01-01'!$A$1:$X$141</definedName>
    <definedName name="_xlnm.Print_Area" localSheetId="4">'01-02'!$A$1:$X$31</definedName>
    <definedName name="_xlnm.Print_Area" localSheetId="5">'01-03'!$A$1:$X$43</definedName>
    <definedName name="_xlnm.Print_Area" localSheetId="6">'01-04'!$A$1:$X$31</definedName>
    <definedName name="_xlnm.Print_Area" localSheetId="7">'01-05'!$A$1:$X$31</definedName>
    <definedName name="_xlnm.Print_Area" localSheetId="8">'01-06'!$A$1:$X$31</definedName>
    <definedName name="_xlnm.Print_Area" localSheetId="9">'01-07'!$A$1:$X$59</definedName>
    <definedName name="_xlnm.Print_Area" localSheetId="10">'02'!$A$1:$X$22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9" l="1"/>
  <c r="I11" i="19"/>
  <c r="I10" i="19" s="1"/>
  <c r="K11" i="19"/>
  <c r="K10" i="19" s="1"/>
  <c r="M11" i="19"/>
  <c r="M10" i="19" s="1"/>
  <c r="O11" i="19"/>
  <c r="O10" i="19" s="1"/>
  <c r="Q11" i="19"/>
  <c r="V11" i="19"/>
  <c r="AH12" i="19"/>
  <c r="I13" i="19"/>
  <c r="K13" i="19"/>
  <c r="M13" i="19"/>
  <c r="O13" i="19"/>
  <c r="Q13" i="19"/>
  <c r="V13" i="19"/>
  <c r="AH14" i="19"/>
  <c r="I15" i="19"/>
  <c r="K15" i="19"/>
  <c r="M15" i="19"/>
  <c r="O15" i="19"/>
  <c r="Q15" i="19"/>
  <c r="V15" i="19"/>
  <c r="AH16" i="19"/>
  <c r="I17" i="19"/>
  <c r="K17" i="19"/>
  <c r="M17" i="19"/>
  <c r="O17" i="19"/>
  <c r="Q17" i="19"/>
  <c r="Q10" i="19" s="1"/>
  <c r="V17" i="19"/>
  <c r="AH18" i="19"/>
  <c r="I19" i="19"/>
  <c r="K19" i="19"/>
  <c r="M19" i="19"/>
  <c r="O19" i="19"/>
  <c r="Q19" i="19"/>
  <c r="V19" i="19"/>
  <c r="V10" i="19" s="1"/>
  <c r="I20" i="19"/>
  <c r="K20" i="19"/>
  <c r="M20" i="19"/>
  <c r="O20" i="19"/>
  <c r="Q20" i="19"/>
  <c r="V20" i="19"/>
  <c r="G11" i="18"/>
  <c r="I12" i="18"/>
  <c r="I11" i="18" s="1"/>
  <c r="K12" i="18"/>
  <c r="K11" i="18" s="1"/>
  <c r="M12" i="18"/>
  <c r="M11" i="18" s="1"/>
  <c r="O12" i="18"/>
  <c r="O11" i="18" s="1"/>
  <c r="Q12" i="18"/>
  <c r="Q11" i="18" s="1"/>
  <c r="V12" i="18"/>
  <c r="AH13" i="18"/>
  <c r="I15" i="18"/>
  <c r="K15" i="18"/>
  <c r="M15" i="18"/>
  <c r="O15" i="18"/>
  <c r="Q15" i="18"/>
  <c r="V15" i="18"/>
  <c r="AH16" i="18"/>
  <c r="I17" i="18"/>
  <c r="K17" i="18"/>
  <c r="M17" i="18"/>
  <c r="O17" i="18"/>
  <c r="Q17" i="18"/>
  <c r="V17" i="18"/>
  <c r="AH18" i="18"/>
  <c r="I20" i="18"/>
  <c r="K20" i="18"/>
  <c r="M20" i="18"/>
  <c r="O20" i="18"/>
  <c r="Q20" i="18"/>
  <c r="V20" i="18"/>
  <c r="AH21" i="18"/>
  <c r="I22" i="18"/>
  <c r="K22" i="18"/>
  <c r="M22" i="18"/>
  <c r="O22" i="18"/>
  <c r="Q22" i="18"/>
  <c r="V22" i="18"/>
  <c r="V11" i="18" s="1"/>
  <c r="AH23" i="18"/>
  <c r="I25" i="18"/>
  <c r="K25" i="18"/>
  <c r="M25" i="18"/>
  <c r="O25" i="18"/>
  <c r="Q25" i="18"/>
  <c r="V25" i="18"/>
  <c r="AH26" i="18"/>
  <c r="I29" i="18"/>
  <c r="K29" i="18"/>
  <c r="M29" i="18"/>
  <c r="O29" i="18"/>
  <c r="Q29" i="18"/>
  <c r="V29" i="18"/>
  <c r="AH30" i="18"/>
  <c r="I32" i="18"/>
  <c r="K32" i="18"/>
  <c r="M32" i="18"/>
  <c r="O32" i="18"/>
  <c r="Q32" i="18"/>
  <c r="V32" i="18"/>
  <c r="I34" i="18"/>
  <c r="K34" i="18"/>
  <c r="M34" i="18"/>
  <c r="O34" i="18"/>
  <c r="Q34" i="18"/>
  <c r="V34" i="18"/>
  <c r="I36" i="18"/>
  <c r="K36" i="18"/>
  <c r="M36" i="18"/>
  <c r="O36" i="18"/>
  <c r="Q36" i="18"/>
  <c r="V36" i="18"/>
  <c r="AH37" i="18"/>
  <c r="I39" i="18"/>
  <c r="K39" i="18"/>
  <c r="M39" i="18"/>
  <c r="O39" i="18"/>
  <c r="Q39" i="18"/>
  <c r="V39" i="18"/>
  <c r="I41" i="18"/>
  <c r="K41" i="18"/>
  <c r="M41" i="18"/>
  <c r="O41" i="18"/>
  <c r="Q41" i="18"/>
  <c r="V41" i="18"/>
  <c r="I43" i="18"/>
  <c r="K43" i="18"/>
  <c r="M43" i="18"/>
  <c r="O43" i="18"/>
  <c r="Q43" i="18"/>
  <c r="V43" i="18"/>
  <c r="AH44" i="18"/>
  <c r="I46" i="18"/>
  <c r="K46" i="18"/>
  <c r="M46" i="18"/>
  <c r="O46" i="18"/>
  <c r="Q46" i="18"/>
  <c r="V46" i="18"/>
  <c r="AH47" i="18"/>
  <c r="I48" i="18"/>
  <c r="K48" i="18"/>
  <c r="M48" i="18"/>
  <c r="O48" i="18"/>
  <c r="Q48" i="18"/>
  <c r="V48" i="18"/>
  <c r="I50" i="18"/>
  <c r="K50" i="18"/>
  <c r="M50" i="18"/>
  <c r="O50" i="18"/>
  <c r="Q50" i="18"/>
  <c r="V50" i="18"/>
  <c r="I51" i="18"/>
  <c r="K51" i="18"/>
  <c r="M51" i="18"/>
  <c r="O51" i="18"/>
  <c r="Q51" i="18"/>
  <c r="V51" i="18"/>
  <c r="AH52" i="18"/>
  <c r="I54" i="18"/>
  <c r="K54" i="18"/>
  <c r="M54" i="18"/>
  <c r="O54" i="18"/>
  <c r="Q54" i="18"/>
  <c r="V54" i="18"/>
  <c r="G11" i="17"/>
  <c r="I12" i="17"/>
  <c r="I11" i="17" s="1"/>
  <c r="K12" i="17"/>
  <c r="K11" i="17" s="1"/>
  <c r="M12" i="17"/>
  <c r="M11" i="17" s="1"/>
  <c r="O12" i="17"/>
  <c r="Q12" i="17"/>
  <c r="V12" i="17"/>
  <c r="V11" i="17" s="1"/>
  <c r="AH13" i="17"/>
  <c r="I15" i="17"/>
  <c r="K15" i="17"/>
  <c r="M15" i="17"/>
  <c r="O15" i="17"/>
  <c r="Q15" i="17"/>
  <c r="V15" i="17"/>
  <c r="AH16" i="17"/>
  <c r="I18" i="17"/>
  <c r="K18" i="17"/>
  <c r="M18" i="17"/>
  <c r="O18" i="17"/>
  <c r="O11" i="17" s="1"/>
  <c r="Q18" i="17"/>
  <c r="V18" i="17"/>
  <c r="AH19" i="17"/>
  <c r="I21" i="17"/>
  <c r="K21" i="17"/>
  <c r="M21" i="17"/>
  <c r="O21" i="17"/>
  <c r="Q21" i="17"/>
  <c r="Q11" i="17" s="1"/>
  <c r="V21" i="17"/>
  <c r="I23" i="17"/>
  <c r="K23" i="17"/>
  <c r="M23" i="17"/>
  <c r="O23" i="17"/>
  <c r="Q23" i="17"/>
  <c r="V23" i="17"/>
  <c r="AH24" i="17"/>
  <c r="I26" i="17"/>
  <c r="K26" i="17"/>
  <c r="M26" i="17"/>
  <c r="O26" i="17"/>
  <c r="Q26" i="17"/>
  <c r="V26" i="17"/>
  <c r="I28" i="17"/>
  <c r="K28" i="17"/>
  <c r="M28" i="17"/>
  <c r="O28" i="17"/>
  <c r="Q28" i="17"/>
  <c r="V28" i="17"/>
  <c r="G11" i="16"/>
  <c r="I12" i="16"/>
  <c r="I11" i="16" s="1"/>
  <c r="K12" i="16"/>
  <c r="K11" i="16" s="1"/>
  <c r="M12" i="16"/>
  <c r="O12" i="16"/>
  <c r="Q12" i="16"/>
  <c r="V12" i="16"/>
  <c r="AH13" i="16"/>
  <c r="I15" i="16"/>
  <c r="K15" i="16"/>
  <c r="M15" i="16"/>
  <c r="M11" i="16" s="1"/>
  <c r="O15" i="16"/>
  <c r="Q15" i="16"/>
  <c r="V15" i="16"/>
  <c r="AH16" i="16"/>
  <c r="I18" i="16"/>
  <c r="K18" i="16"/>
  <c r="M18" i="16"/>
  <c r="O18" i="16"/>
  <c r="O11" i="16" s="1"/>
  <c r="Q18" i="16"/>
  <c r="V18" i="16"/>
  <c r="AH19" i="16"/>
  <c r="I21" i="16"/>
  <c r="K21" i="16"/>
  <c r="M21" i="16"/>
  <c r="O21" i="16"/>
  <c r="Q21" i="16"/>
  <c r="Q11" i="16" s="1"/>
  <c r="V21" i="16"/>
  <c r="I23" i="16"/>
  <c r="K23" i="16"/>
  <c r="M23" i="16"/>
  <c r="O23" i="16"/>
  <c r="Q23" i="16"/>
  <c r="V23" i="16"/>
  <c r="V11" i="16" s="1"/>
  <c r="AH24" i="16"/>
  <c r="I26" i="16"/>
  <c r="K26" i="16"/>
  <c r="M26" i="16"/>
  <c r="O26" i="16"/>
  <c r="Q26" i="16"/>
  <c r="V26" i="16"/>
  <c r="I28" i="16"/>
  <c r="K28" i="16"/>
  <c r="M28" i="16"/>
  <c r="O28" i="16"/>
  <c r="Q28" i="16"/>
  <c r="V28" i="16"/>
  <c r="G11" i="15"/>
  <c r="I12" i="15"/>
  <c r="I11" i="15" s="1"/>
  <c r="K12" i="15"/>
  <c r="M12" i="15"/>
  <c r="O12" i="15"/>
  <c r="Q12" i="15"/>
  <c r="V12" i="15"/>
  <c r="AH13" i="15"/>
  <c r="I15" i="15"/>
  <c r="K15" i="15"/>
  <c r="K11" i="15" s="1"/>
  <c r="M15" i="15"/>
  <c r="O15" i="15"/>
  <c r="Q15" i="15"/>
  <c r="V15" i="15"/>
  <c r="AH16" i="15"/>
  <c r="I18" i="15"/>
  <c r="K18" i="15"/>
  <c r="M18" i="15"/>
  <c r="M11" i="15" s="1"/>
  <c r="O18" i="15"/>
  <c r="Q18" i="15"/>
  <c r="V18" i="15"/>
  <c r="AH19" i="15"/>
  <c r="I21" i="15"/>
  <c r="K21" i="15"/>
  <c r="M21" i="15"/>
  <c r="O21" i="15"/>
  <c r="O11" i="15" s="1"/>
  <c r="Q21" i="15"/>
  <c r="V21" i="15"/>
  <c r="I23" i="15"/>
  <c r="K23" i="15"/>
  <c r="M23" i="15"/>
  <c r="O23" i="15"/>
  <c r="Q23" i="15"/>
  <c r="Q11" i="15" s="1"/>
  <c r="V23" i="15"/>
  <c r="V11" i="15" s="1"/>
  <c r="AH24" i="15"/>
  <c r="I26" i="15"/>
  <c r="K26" i="15"/>
  <c r="M26" i="15"/>
  <c r="O26" i="15"/>
  <c r="Q26" i="15"/>
  <c r="V26" i="15"/>
  <c r="I28" i="15"/>
  <c r="K28" i="15"/>
  <c r="M28" i="15"/>
  <c r="O28" i="15"/>
  <c r="Q28" i="15"/>
  <c r="V28" i="15"/>
  <c r="G11" i="14"/>
  <c r="I12" i="14"/>
  <c r="I11" i="14" s="1"/>
  <c r="K12" i="14"/>
  <c r="K11" i="14" s="1"/>
  <c r="M12" i="14"/>
  <c r="M11" i="14" s="1"/>
  <c r="O12" i="14"/>
  <c r="O11" i="14" s="1"/>
  <c r="Q12" i="14"/>
  <c r="Q11" i="14" s="1"/>
  <c r="V12" i="14"/>
  <c r="I13" i="14"/>
  <c r="K13" i="14"/>
  <c r="M13" i="14"/>
  <c r="O13" i="14"/>
  <c r="Q13" i="14"/>
  <c r="V13" i="14"/>
  <c r="AH14" i="14"/>
  <c r="I16" i="14"/>
  <c r="K16" i="14"/>
  <c r="M16" i="14"/>
  <c r="O16" i="14"/>
  <c r="Q16" i="14"/>
  <c r="V16" i="14"/>
  <c r="AH17" i="14"/>
  <c r="I19" i="14"/>
  <c r="K19" i="14"/>
  <c r="M19" i="14"/>
  <c r="O19" i="14"/>
  <c r="Q19" i="14"/>
  <c r="V19" i="14"/>
  <c r="V11" i="14" s="1"/>
  <c r="AH20" i="14"/>
  <c r="I22" i="14"/>
  <c r="K22" i="14"/>
  <c r="M22" i="14"/>
  <c r="O22" i="14"/>
  <c r="Q22" i="14"/>
  <c r="V22" i="14"/>
  <c r="I24" i="14"/>
  <c r="K24" i="14"/>
  <c r="M24" i="14"/>
  <c r="O24" i="14"/>
  <c r="Q24" i="14"/>
  <c r="V24" i="14"/>
  <c r="AH25" i="14"/>
  <c r="I27" i="14"/>
  <c r="K27" i="14"/>
  <c r="M27" i="14"/>
  <c r="O27" i="14"/>
  <c r="Q27" i="14"/>
  <c r="V27" i="14"/>
  <c r="AH28" i="14"/>
  <c r="I30" i="14"/>
  <c r="K30" i="14"/>
  <c r="M30" i="14"/>
  <c r="O30" i="14"/>
  <c r="Q30" i="14"/>
  <c r="V30" i="14"/>
  <c r="AH31" i="14"/>
  <c r="I33" i="14"/>
  <c r="K33" i="14"/>
  <c r="M33" i="14"/>
  <c r="O33" i="14"/>
  <c r="Q33" i="14"/>
  <c r="V33" i="14"/>
  <c r="I34" i="14"/>
  <c r="K34" i="14"/>
  <c r="M34" i="14"/>
  <c r="O34" i="14"/>
  <c r="Q34" i="14"/>
  <c r="V34" i="14"/>
  <c r="I36" i="14"/>
  <c r="K36" i="14"/>
  <c r="M36" i="14"/>
  <c r="O36" i="14"/>
  <c r="Q36" i="14"/>
  <c r="V36" i="14"/>
  <c r="AH37" i="14"/>
  <c r="I38" i="14"/>
  <c r="K38" i="14"/>
  <c r="M38" i="14"/>
  <c r="O38" i="14"/>
  <c r="Q38" i="14"/>
  <c r="V38" i="14"/>
  <c r="G11" i="13"/>
  <c r="I12" i="13"/>
  <c r="I11" i="13" s="1"/>
  <c r="K12" i="13"/>
  <c r="K11" i="13" s="1"/>
  <c r="M12" i="13"/>
  <c r="O12" i="13"/>
  <c r="Q12" i="13"/>
  <c r="Q11" i="13" s="1"/>
  <c r="V12" i="13"/>
  <c r="AH13" i="13"/>
  <c r="I15" i="13"/>
  <c r="K15" i="13"/>
  <c r="M15" i="13"/>
  <c r="M11" i="13" s="1"/>
  <c r="O15" i="13"/>
  <c r="Q15" i="13"/>
  <c r="V15" i="13"/>
  <c r="I16" i="13"/>
  <c r="K16" i="13"/>
  <c r="M16" i="13"/>
  <c r="O16" i="13"/>
  <c r="O11" i="13" s="1"/>
  <c r="Q16" i="13"/>
  <c r="V16" i="13"/>
  <c r="AH17" i="13"/>
  <c r="I19" i="13"/>
  <c r="K19" i="13"/>
  <c r="M19" i="13"/>
  <c r="O19" i="13"/>
  <c r="Q19" i="13"/>
  <c r="V19" i="13"/>
  <c r="V11" i="13" s="1"/>
  <c r="I20" i="13"/>
  <c r="K20" i="13"/>
  <c r="M20" i="13"/>
  <c r="O20" i="13"/>
  <c r="Q20" i="13"/>
  <c r="V20" i="13"/>
  <c r="I21" i="13"/>
  <c r="K21" i="13"/>
  <c r="M21" i="13"/>
  <c r="O21" i="13"/>
  <c r="Q21" i="13"/>
  <c r="V21" i="13"/>
  <c r="I22" i="13"/>
  <c r="K22" i="13"/>
  <c r="M22" i="13"/>
  <c r="O22" i="13"/>
  <c r="Q22" i="13"/>
  <c r="V22" i="13"/>
  <c r="I23" i="13"/>
  <c r="K23" i="13"/>
  <c r="M23" i="13"/>
  <c r="O23" i="13"/>
  <c r="Q23" i="13"/>
  <c r="V23" i="13"/>
  <c r="I24" i="13"/>
  <c r="K24" i="13"/>
  <c r="M24" i="13"/>
  <c r="O24" i="13"/>
  <c r="Q24" i="13"/>
  <c r="V24" i="13"/>
  <c r="I25" i="13"/>
  <c r="K25" i="13"/>
  <c r="M25" i="13"/>
  <c r="O25" i="13"/>
  <c r="Q25" i="13"/>
  <c r="V25" i="13"/>
  <c r="I26" i="13"/>
  <c r="K26" i="13"/>
  <c r="M26" i="13"/>
  <c r="O26" i="13"/>
  <c r="Q26" i="13"/>
  <c r="V26" i="13"/>
  <c r="AH110" i="12"/>
  <c r="I112" i="12"/>
  <c r="K112" i="12"/>
  <c r="M112" i="12"/>
  <c r="O112" i="12"/>
  <c r="Q112" i="12"/>
  <c r="V112" i="12"/>
  <c r="V11" i="12" s="1"/>
  <c r="AH113" i="12"/>
  <c r="I115" i="12"/>
  <c r="K115" i="12"/>
  <c r="M115" i="12"/>
  <c r="O115" i="12"/>
  <c r="Q115" i="12"/>
  <c r="Q11" i="12" s="1"/>
  <c r="V115" i="12"/>
  <c r="AH116" i="12"/>
  <c r="I118" i="12"/>
  <c r="K118" i="12"/>
  <c r="M118" i="12"/>
  <c r="O118" i="12"/>
  <c r="Q118" i="12"/>
  <c r="V118" i="12"/>
  <c r="AH119" i="12"/>
  <c r="I121" i="12"/>
  <c r="K121" i="12"/>
  <c r="K11" i="12" s="1"/>
  <c r="M121" i="12"/>
  <c r="O121" i="12"/>
  <c r="Q121" i="12"/>
  <c r="V121" i="12"/>
  <c r="AH122" i="12"/>
  <c r="I124" i="12"/>
  <c r="K124" i="12"/>
  <c r="M124" i="12"/>
  <c r="M11" i="12" s="1"/>
  <c r="O124" i="12"/>
  <c r="Q124" i="12"/>
  <c r="V124" i="12"/>
  <c r="I126" i="12"/>
  <c r="K126" i="12"/>
  <c r="M126" i="12"/>
  <c r="O126" i="12"/>
  <c r="O11" i="12" s="1"/>
  <c r="Q126" i="12"/>
  <c r="V126" i="12"/>
  <c r="AH127" i="12"/>
  <c r="I129" i="12"/>
  <c r="K129" i="12"/>
  <c r="M129" i="12"/>
  <c r="O129" i="12"/>
  <c r="Q129" i="12"/>
  <c r="V129" i="12"/>
  <c r="AH130" i="12"/>
  <c r="I132" i="12"/>
  <c r="I11" i="12" s="1"/>
  <c r="K132" i="12"/>
  <c r="M132" i="12"/>
  <c r="O132" i="12"/>
  <c r="Q132" i="12"/>
  <c r="V132" i="12"/>
  <c r="AC138" i="12"/>
  <c r="AD138" i="12"/>
  <c r="AH140" i="12"/>
  <c r="G11" i="12"/>
  <c r="I12" i="12"/>
  <c r="K12" i="12"/>
  <c r="M12" i="12"/>
  <c r="O12" i="12"/>
  <c r="Q12" i="12"/>
  <c r="V12" i="12"/>
  <c r="AH13" i="12"/>
  <c r="I15" i="12"/>
  <c r="K15" i="12"/>
  <c r="M15" i="12"/>
  <c r="O15" i="12"/>
  <c r="Q15" i="12"/>
  <c r="V15" i="12"/>
  <c r="I17" i="12"/>
  <c r="K17" i="12"/>
  <c r="M17" i="12"/>
  <c r="O17" i="12"/>
  <c r="Q17" i="12"/>
  <c r="V17" i="12"/>
  <c r="AH18" i="12"/>
  <c r="I20" i="12"/>
  <c r="K20" i="12"/>
  <c r="M20" i="12"/>
  <c r="O20" i="12"/>
  <c r="Q20" i="12"/>
  <c r="V20" i="12"/>
  <c r="I22" i="12"/>
  <c r="K22" i="12"/>
  <c r="M22" i="12"/>
  <c r="O22" i="12"/>
  <c r="Q22" i="12"/>
  <c r="V22" i="12"/>
  <c r="AH23" i="12"/>
  <c r="I25" i="12"/>
  <c r="K25" i="12"/>
  <c r="M25" i="12"/>
  <c r="O25" i="12"/>
  <c r="Q25" i="12"/>
  <c r="V25" i="12"/>
  <c r="I26" i="12"/>
  <c r="K26" i="12"/>
  <c r="M26" i="12"/>
  <c r="O26" i="12"/>
  <c r="Q26" i="12"/>
  <c r="V26" i="12"/>
  <c r="I28" i="12"/>
  <c r="K28" i="12"/>
  <c r="M28" i="12"/>
  <c r="O28" i="12"/>
  <c r="Q28" i="12"/>
  <c r="V28" i="12"/>
  <c r="AH29" i="12"/>
  <c r="I31" i="12"/>
  <c r="K31" i="12"/>
  <c r="M31" i="12"/>
  <c r="O31" i="12"/>
  <c r="Q31" i="12"/>
  <c r="V31" i="12"/>
  <c r="AH32" i="12"/>
  <c r="I34" i="12"/>
  <c r="K34" i="12"/>
  <c r="M34" i="12"/>
  <c r="O34" i="12"/>
  <c r="Q34" i="12"/>
  <c r="V34" i="12"/>
  <c r="AH35" i="12"/>
  <c r="I37" i="12"/>
  <c r="K37" i="12"/>
  <c r="M37" i="12"/>
  <c r="O37" i="12"/>
  <c r="Q37" i="12"/>
  <c r="V37" i="12"/>
  <c r="I39" i="12"/>
  <c r="K39" i="12"/>
  <c r="M39" i="12"/>
  <c r="O39" i="12"/>
  <c r="Q39" i="12"/>
  <c r="V39" i="12"/>
  <c r="AH40" i="12"/>
  <c r="I42" i="12"/>
  <c r="K42" i="12"/>
  <c r="M42" i="12"/>
  <c r="O42" i="12"/>
  <c r="Q42" i="12"/>
  <c r="V42" i="12"/>
  <c r="I43" i="12"/>
  <c r="K43" i="12"/>
  <c r="M43" i="12"/>
  <c r="O43" i="12"/>
  <c r="Q43" i="12"/>
  <c r="V43" i="12"/>
  <c r="I44" i="12"/>
  <c r="K44" i="12"/>
  <c r="M44" i="12"/>
  <c r="O44" i="12"/>
  <c r="Q44" i="12"/>
  <c r="V44" i="12"/>
  <c r="AH45" i="12"/>
  <c r="I47" i="12"/>
  <c r="K47" i="12"/>
  <c r="M47" i="12"/>
  <c r="O47" i="12"/>
  <c r="Q47" i="12"/>
  <c r="V47" i="12"/>
  <c r="AH48" i="12"/>
  <c r="I79" i="12"/>
  <c r="K79" i="12"/>
  <c r="M79" i="12"/>
  <c r="O79" i="12"/>
  <c r="Q79" i="12"/>
  <c r="V79" i="12"/>
  <c r="I80" i="12"/>
  <c r="K80" i="12"/>
  <c r="M80" i="12"/>
  <c r="O80" i="12"/>
  <c r="Q80" i="12"/>
  <c r="V80" i="12"/>
  <c r="I81" i="12"/>
  <c r="K81" i="12"/>
  <c r="M81" i="12"/>
  <c r="O81" i="12"/>
  <c r="Q81" i="12"/>
  <c r="V81" i="12"/>
  <c r="I82" i="12"/>
  <c r="K82" i="12"/>
  <c r="M82" i="12"/>
  <c r="O82" i="12"/>
  <c r="Q82" i="12"/>
  <c r="V82" i="12"/>
  <c r="I83" i="12"/>
  <c r="K83" i="12"/>
  <c r="M83" i="12"/>
  <c r="O83" i="12"/>
  <c r="Q83" i="12"/>
  <c r="V83" i="12"/>
  <c r="I84" i="12"/>
  <c r="K84" i="12"/>
  <c r="M84" i="12"/>
  <c r="O84" i="12"/>
  <c r="Q84" i="12"/>
  <c r="V84" i="12"/>
  <c r="I85" i="12"/>
  <c r="K85" i="12"/>
  <c r="M85" i="12"/>
  <c r="O85" i="12"/>
  <c r="Q85" i="12"/>
  <c r="V85" i="12"/>
  <c r="I86" i="12"/>
  <c r="K86" i="12"/>
  <c r="M86" i="12"/>
  <c r="O86" i="12"/>
  <c r="Q86" i="12"/>
  <c r="V86" i="12"/>
  <c r="I87" i="12"/>
  <c r="K87" i="12"/>
  <c r="M87" i="12"/>
  <c r="O87" i="12"/>
  <c r="Q87" i="12"/>
  <c r="V87" i="12"/>
  <c r="I88" i="12"/>
  <c r="K88" i="12"/>
  <c r="M88" i="12"/>
  <c r="O88" i="12"/>
  <c r="Q88" i="12"/>
  <c r="V88" i="12"/>
  <c r="I89" i="12"/>
  <c r="K89" i="12"/>
  <c r="M89" i="12"/>
  <c r="O89" i="12"/>
  <c r="Q89" i="12"/>
  <c r="V89" i="12"/>
  <c r="I90" i="12"/>
  <c r="K90" i="12"/>
  <c r="M90" i="12"/>
  <c r="O90" i="12"/>
  <c r="Q90" i="12"/>
  <c r="V90" i="12"/>
  <c r="I91" i="12"/>
  <c r="K91" i="12"/>
  <c r="M91" i="12"/>
  <c r="O91" i="12"/>
  <c r="Q91" i="12"/>
  <c r="V91" i="12"/>
  <c r="I92" i="12"/>
  <c r="K92" i="12"/>
  <c r="M92" i="12"/>
  <c r="O92" i="12"/>
  <c r="Q92" i="12"/>
  <c r="V92" i="12"/>
  <c r="I93" i="12"/>
  <c r="K93" i="12"/>
  <c r="M93" i="12"/>
  <c r="O93" i="12"/>
  <c r="Q93" i="12"/>
  <c r="V93" i="12"/>
  <c r="I94" i="12"/>
  <c r="K94" i="12"/>
  <c r="M94" i="12"/>
  <c r="O94" i="12"/>
  <c r="Q94" i="12"/>
  <c r="V94" i="12"/>
  <c r="I95" i="12"/>
  <c r="K95" i="12"/>
  <c r="M95" i="12"/>
  <c r="O95" i="12"/>
  <c r="Q95" i="12"/>
  <c r="V95" i="12"/>
  <c r="I96" i="12"/>
  <c r="K96" i="12"/>
  <c r="M96" i="12"/>
  <c r="O96" i="12"/>
  <c r="Q96" i="12"/>
  <c r="V96" i="12"/>
  <c r="I97" i="12"/>
  <c r="K97" i="12"/>
  <c r="M97" i="12"/>
  <c r="O97" i="12"/>
  <c r="Q97" i="12"/>
  <c r="V97" i="12"/>
  <c r="I98" i="12"/>
  <c r="K98" i="12"/>
  <c r="M98" i="12"/>
  <c r="O98" i="12"/>
  <c r="Q98" i="12"/>
  <c r="V98" i="12"/>
  <c r="I99" i="12"/>
  <c r="K99" i="12"/>
  <c r="M99" i="12"/>
  <c r="O99" i="12"/>
  <c r="Q99" i="12"/>
  <c r="V99" i="12"/>
  <c r="I100" i="12"/>
  <c r="K100" i="12"/>
  <c r="M100" i="12"/>
  <c r="O100" i="12"/>
  <c r="Q100" i="12"/>
  <c r="V100" i="12"/>
  <c r="I101" i="12"/>
  <c r="K101" i="12"/>
  <c r="M101" i="12"/>
  <c r="O101" i="12"/>
  <c r="Q101" i="12"/>
  <c r="V101" i="12"/>
  <c r="I102" i="12"/>
  <c r="K102" i="12"/>
  <c r="M102" i="12"/>
  <c r="O102" i="12"/>
  <c r="Q102" i="12"/>
  <c r="V102" i="12"/>
  <c r="I103" i="12"/>
  <c r="K103" i="12"/>
  <c r="M103" i="12"/>
  <c r="O103" i="12"/>
  <c r="Q103" i="12"/>
  <c r="V103" i="12"/>
  <c r="I104" i="12"/>
  <c r="K104" i="12"/>
  <c r="M104" i="12"/>
  <c r="O104" i="12"/>
  <c r="Q104" i="12"/>
  <c r="V104" i="12"/>
  <c r="I105" i="12"/>
  <c r="K105" i="12"/>
  <c r="M105" i="12"/>
  <c r="O105" i="12"/>
  <c r="Q105" i="12"/>
  <c r="V105" i="12"/>
  <c r="I106" i="12"/>
  <c r="K106" i="12"/>
  <c r="M106" i="12"/>
  <c r="O106" i="12"/>
  <c r="Q106" i="12"/>
  <c r="V106" i="12"/>
  <c r="I107" i="12"/>
  <c r="K107" i="12"/>
  <c r="M107" i="12"/>
  <c r="O107" i="12"/>
  <c r="Q107" i="12"/>
  <c r="V107" i="12"/>
  <c r="I108" i="12"/>
  <c r="K108" i="12"/>
  <c r="M108" i="12"/>
  <c r="O108" i="12"/>
  <c r="Q108" i="12"/>
  <c r="V108" i="12"/>
  <c r="I109" i="12"/>
  <c r="K109" i="12"/>
  <c r="M109" i="12"/>
  <c r="O109" i="12"/>
  <c r="Q109" i="12"/>
  <c r="V109" i="12"/>
  <c r="I63" i="1"/>
  <c r="J62" i="1" s="1"/>
  <c r="J60" i="1"/>
  <c r="J59" i="1"/>
  <c r="J58" i="1"/>
  <c r="J57" i="1"/>
  <c r="J56" i="1"/>
  <c r="J55" i="1"/>
  <c r="F49" i="1"/>
  <c r="G49" i="1"/>
  <c r="H49" i="1"/>
  <c r="I49" i="1"/>
  <c r="J48" i="1"/>
  <c r="J47" i="1"/>
  <c r="J46" i="1"/>
  <c r="J45" i="1"/>
  <c r="J44" i="1"/>
  <c r="J43" i="1"/>
  <c r="J42" i="1"/>
  <c r="J41" i="1"/>
  <c r="J40" i="1"/>
  <c r="J39" i="1"/>
  <c r="J49" i="1" s="1"/>
  <c r="I21" i="1"/>
  <c r="J28" i="1"/>
  <c r="J26" i="1"/>
  <c r="G38" i="1"/>
  <c r="F38" i="1"/>
  <c r="H32" i="1"/>
  <c r="J23" i="1"/>
  <c r="J24" i="1"/>
  <c r="J25" i="1"/>
  <c r="J27" i="1"/>
  <c r="E24" i="1"/>
  <c r="E26" i="1"/>
  <c r="J61" i="1" l="1"/>
  <c r="J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CC103C6F-BABD-442D-9C68-1D88582163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C120872D-C590-4E82-B5B5-6DA05AD9F1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F07DAE6B-EE5A-445D-86C5-08B12322E3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5E73FC72-6842-46C8-91B0-93AE3DE151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7ACAF9B8-D654-4D71-BE66-4ACEAAD0140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B616811A-63A0-422F-8594-9128CB9F5D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A382734F-A855-41C0-A44A-2E833C730B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F3F57C05-9600-4D6C-A665-E05E6F42F4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9E8DEFFB-8363-49D7-9002-DE8C99B4D5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4FB7B659-249D-4A6A-9462-2405A4C89D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8F0C306F-3F32-4081-88AF-30C45529C6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14B806A7-C070-4E5C-B424-29E7C7EB28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9" authorId="0" shapeId="0" xr:uid="{2A54BFD9-7F44-4B0F-8553-CC45C4DCEB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4C7775CE-1C80-4FE3-9399-9215178D9A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F4F91629-B457-40D7-9FDA-C23FB5CDF6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5B8F7E40-9FA2-4256-B5D9-D4626BECD7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<sst xmlns="http://schemas.openxmlformats.org/spreadsheetml/2006/main" count="1892" uniqueCount="578">
  <si>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</si>
  <si>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</si>
  <si>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</si>
  <si>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</si>
  <si>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</si>
  <si>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</si>
  <si>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</si>
  <si>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</si>
  <si>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</si>
  <si>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</si>
  <si>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</si>
  <si>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</si>
  <si>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</si>
  <si>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</si>
  <si>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</si>
  <si>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</si>
  <si>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</si>
  <si>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</si>
  <si>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</si>
  <si>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</si>
  <si>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</si>
  <si>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</si>
  <si>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</si>
  <si>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</si>
  <si>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</si>
  <si>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</si>
  <si>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</si>
  <si>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</si>
  <si>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</si>
  <si>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</si>
  <si>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</si>
  <si>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</si>
  <si>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</si>
  <si>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</si>
  <si>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</si>
  <si>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</si>
  <si>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</si>
  <si>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</si>
  <si>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</si>
  <si>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</si>
  <si>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</si>
  <si>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2000768</t>
  </si>
  <si>
    <t>Revitalizace zeleně na návsi v Kudlovicích - VEGETAČNÍ ÚPRAVY A MOBILIÁŘ</t>
  </si>
  <si>
    <t>Obec Kudlovice</t>
  </si>
  <si>
    <t>Kudlovice 39</t>
  </si>
  <si>
    <t>68703</t>
  </si>
  <si>
    <t>00291072</t>
  </si>
  <si>
    <t>FLORSTYL s.r.o.</t>
  </si>
  <si>
    <t>náměstí Svobody 362</t>
  </si>
  <si>
    <t>Kunovice</t>
  </si>
  <si>
    <t>68604</t>
  </si>
  <si>
    <t>60731346</t>
  </si>
  <si>
    <t>CZ60731346</t>
  </si>
  <si>
    <t>01</t>
  </si>
  <si>
    <t>VEGETAČNÍ ÚPRAVY</t>
  </si>
  <si>
    <t>01-01</t>
  </si>
  <si>
    <t>Výsadba trvalek</t>
  </si>
  <si>
    <t>01-02</t>
  </si>
  <si>
    <t>Výsadba cibulovin</t>
  </si>
  <si>
    <t>01-03</t>
  </si>
  <si>
    <t>Založení trávníku</t>
  </si>
  <si>
    <t>01-04</t>
  </si>
  <si>
    <t>Následná péče - 1.rok</t>
  </si>
  <si>
    <t>01-05</t>
  </si>
  <si>
    <t>Následná péče - 2.rok</t>
  </si>
  <si>
    <t>01-06</t>
  </si>
  <si>
    <t>Následná péče - 3.rok</t>
  </si>
  <si>
    <t>01-07</t>
  </si>
  <si>
    <t>Vylepšení stanovištních podmínek dřevin</t>
  </si>
  <si>
    <t>02</t>
  </si>
  <si>
    <t>MOBILIÁŘ</t>
  </si>
  <si>
    <t>Celkem za stavbu</t>
  </si>
  <si>
    <t>CZK</t>
  </si>
  <si>
    <t>Rekapitulace dílů</t>
  </si>
  <si>
    <t>Typ dílu</t>
  </si>
  <si>
    <t>4</t>
  </si>
  <si>
    <t>VYLEPŠENÍ STANOVIŠTNÍCH PODMÍNEK</t>
  </si>
  <si>
    <t>1</t>
  </si>
  <si>
    <t>Trvalky</t>
  </si>
  <si>
    <t>14M</t>
  </si>
  <si>
    <t>DŘEVĚNÉ PRVKY, MOBILIÁŘ</t>
  </si>
  <si>
    <t>2</t>
  </si>
  <si>
    <t>Cibuloviny</t>
  </si>
  <si>
    <t>3</t>
  </si>
  <si>
    <t>Založení travnatých ploch</t>
  </si>
  <si>
    <t>NP1</t>
  </si>
  <si>
    <t>Následná péče 1. rok</t>
  </si>
  <si>
    <t>NP2</t>
  </si>
  <si>
    <t>Následná péče 2. rok</t>
  </si>
  <si>
    <t>NP3</t>
  </si>
  <si>
    <t>Následná péče 3. rok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</si>
  <si>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</si>
  <si>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</si>
  <si>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</si>
  <si>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</si>
  <si>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</si>
  <si>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</si>
  <si>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</si>
  <si>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</si>
  <si>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CAS_STA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</si>
  <si>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</si>
  <si>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</si>
  <si>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</si>
  <si>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</si>
  <si>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</si>
  <si>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</si>
  <si>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</si>
  <si>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</si>
  <si>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</si>
  <si>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</si>
  <si>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</si>
  <si>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</si>
  <si>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</si>
  <si>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</si>
  <si>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</si>
  <si>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</si>
  <si>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</si>
  <si>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</si>
  <si>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</si>
  <si>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</si>
  <si>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</si>
  <si>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</si>
  <si>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</si>
  <si>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</si>
  <si>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</si>
  <si>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</si>
  <si>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</si>
  <si>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122451101</t>
  </si>
  <si>
    <t>Odkopávky a prokopávky nezapažené strojně v hornině třídy těžitelnosti II skupiny 5 do 20 m3</t>
  </si>
  <si>
    <t>m3</t>
  </si>
  <si>
    <t>FL01</t>
  </si>
  <si>
    <t>Firemní</t>
  </si>
  <si>
    <t>URS 202402</t>
  </si>
  <si>
    <t>POL1_</t>
  </si>
  <si>
    <t>4FE04D41-72A7-4E0B-9102-7BB740B9D791</t>
  </si>
  <si>
    <t>https://podminky.urs.cz/item/CS_URS_2024_02/122451101_x000D_
40 m2, hloubka 0,3 m_x000D_
výměna zeminy na záhonu vedle parkoviště u OÚ - vyznačeno ve výkresovéčásti PD</t>
  </si>
  <si>
    <t>POP</t>
  </si>
  <si>
    <t>Odkaz na mn. položky pořadí 6 : 40,00000*0,3</t>
  </si>
  <si>
    <t>VV</t>
  </si>
  <si>
    <t>460600001RT8</t>
  </si>
  <si>
    <t>Naložení a odvoz zeminy, odvoz na vzdálenost 10000 m</t>
  </si>
  <si>
    <t>M46</t>
  </si>
  <si>
    <t>RTS 24/II</t>
  </si>
  <si>
    <t>3F7944CA-BCF3-407D-B422-9DBB1D77B57A</t>
  </si>
  <si>
    <t>Odkaz na mn. položky pořadí 1 : 12,00000</t>
  </si>
  <si>
    <t>171201231</t>
  </si>
  <si>
    <t>Poplatek za uložení stavebního odpadu na recyklační skládce (skládkovné) zeminy a kamení zatříděného do Katalogu odpadů pod kódem 17 05 04</t>
  </si>
  <si>
    <t>t</t>
  </si>
  <si>
    <t>17B9D7A9-A892-4544-A4A8-2426A2DAB6D4</t>
  </si>
  <si>
    <t>https://podminky.urs.cz/item/CS_URS_2024_02/171201231</t>
  </si>
  <si>
    <t>Odkaz na mn. položky pořadí 5 : 19,20000</t>
  </si>
  <si>
    <t>EB3ED200-439E-42D5-AF8B-6A9C306993D2</t>
  </si>
  <si>
    <t>100041</t>
  </si>
  <si>
    <t>Buchlovský substrát</t>
  </si>
  <si>
    <t>Indiv</t>
  </si>
  <si>
    <t>POL3_0</t>
  </si>
  <si>
    <t>CA896CAE-DDE1-41AB-B0FF-864BB8ADB0EF</t>
  </si>
  <si>
    <t>tl. 30 cm, měrná hmotnost 1,6t/m3</t>
  </si>
  <si>
    <t>Odkaz na mn. položky pořadí 4 : 12,00000*1,6</t>
  </si>
  <si>
    <t>181006113R00</t>
  </si>
  <si>
    <t>Rozprostření zemin v rov./sklonu 1:5, tl. do 20 cm</t>
  </si>
  <si>
    <t>m2</t>
  </si>
  <si>
    <t>823-2</t>
  </si>
  <si>
    <t>757B9125-92E8-4A7F-97FB-428E4A0BFA95</t>
  </si>
  <si>
    <t>184813511</t>
  </si>
  <si>
    <t>Chemické odplevelení půdy před založením kultury, trávníku nebo zpevněných ploch ručně o jakékoli výměře postřikem na široko v rovině nebo na svahu do 1:5</t>
  </si>
  <si>
    <t>13840CBD-00F6-42C9-9532-79840E1DF0C8</t>
  </si>
  <si>
    <t>Odkaz na mn. položky pořadí 13 : 227,00000</t>
  </si>
  <si>
    <t>25234000.AR</t>
  </si>
  <si>
    <t>ROUNDUP BIAKTIV herbicid totální bal. po 1 litru</t>
  </si>
  <si>
    <t>l</t>
  </si>
  <si>
    <t>91B1CADA-EDBD-4ACF-B018-D37910599A93</t>
  </si>
  <si>
    <t>0,0005l/m2</t>
  </si>
  <si>
    <t>Odkaz na mn. položky pořadí 7 : 227,00000*0,0005</t>
  </si>
  <si>
    <t>183403114</t>
  </si>
  <si>
    <t>Obdělání půdy kultivátorováním v rovině nebo na svahu do 1:5</t>
  </si>
  <si>
    <t>085474B9-D2CC-4646-9B37-4E347F40CCD8</t>
  </si>
  <si>
    <t>opakování 2x</t>
  </si>
  <si>
    <t>Odkaz na mn. položky pořadí 13 : 227,00000*2</t>
  </si>
  <si>
    <t>183403153</t>
  </si>
  <si>
    <t>Obdělání půdy hrabáním v rovině nebo na svahu do 1:5</t>
  </si>
  <si>
    <t>64DD1B41-D9DA-423C-B6E0-495BF1EAFA75</t>
  </si>
  <si>
    <t>184814221</t>
  </si>
  <si>
    <t>Zapracování příměsí do půdy ručně do hloubky 150 mm v rovině nebo na svahu do 1:5</t>
  </si>
  <si>
    <t>FBC2E663-CE83-479C-88F4-9AAFA3A86135</t>
  </si>
  <si>
    <t>Odkaz na mn. položky pořadí 7 : 227,00000</t>
  </si>
  <si>
    <t>1111127809</t>
  </si>
  <si>
    <t>Terracottem Universal (bal. po 20 kg)</t>
  </si>
  <si>
    <t>Kg</t>
  </si>
  <si>
    <t>PC_MAT</t>
  </si>
  <si>
    <t>7BE915A4-7C8C-453D-821F-367604642CF3</t>
  </si>
  <si>
    <t>0,1 kg/m2</t>
  </si>
  <si>
    <t>Odkaz na mn. položky pořadí 11 : 227,00000*0,1</t>
  </si>
  <si>
    <t>119005121</t>
  </si>
  <si>
    <t>Vytyčení výsadeb s rozmístěním rostlin dle projektové dokumentace zapojených nebo v záhonu, plochy přes 10 do 100 m2 ve sponu</t>
  </si>
  <si>
    <t>4B475ABC-2A16-44D1-8BAB-76CD3818F6A1</t>
  </si>
  <si>
    <t>916581112R00N</t>
  </si>
  <si>
    <t>Osazení plast. zahradního obrubníku zapuštěného</t>
  </si>
  <si>
    <t>m</t>
  </si>
  <si>
    <t>Kalkul</t>
  </si>
  <si>
    <t>DED6A195-3987-46FB-8841-A4333C5C7169</t>
  </si>
  <si>
    <t>28324466R-N</t>
  </si>
  <si>
    <t xml:space="preserve">Obrubník zahradní plastový GUTTAGARDEN 1000 x 45 x 4 mm černý, </t>
  </si>
  <si>
    <t>kus</t>
  </si>
  <si>
    <t>5BEBB8F6-558D-47FF-8084-5F7E697BE511</t>
  </si>
  <si>
    <t>10% na prořez</t>
  </si>
  <si>
    <t>Odkaz na mn. položky pořadí 14 : 72,00000*1,1</t>
  </si>
  <si>
    <t>183111111</t>
  </si>
  <si>
    <t>Hloubení jamek pro vysazování rostlin v zemině skupiny 1 až 4 bez výměny půdy v rovině nebo na svahu do 1:5, objemu do 0,002 m3</t>
  </si>
  <si>
    <t>1D9C5CC8-60C0-4E61-8253-84A9696D61CD</t>
  </si>
  <si>
    <t>Trvalky - vel.K9, K13</t>
  </si>
  <si>
    <t>Odkaz na mn. položky pořadí 17 : 16,00000</t>
  </si>
  <si>
    <t>Odkaz na mn. položky pořadí 18 : 8,00000</t>
  </si>
  <si>
    <t>Odkaz na mn. položky pořadí 19 : 8,00000</t>
  </si>
  <si>
    <t>Odkaz na mn. položky pořadí 20 : 123,00000</t>
  </si>
  <si>
    <t>Odkaz na mn. položky pořadí 21 : 103,00000</t>
  </si>
  <si>
    <t>Odkaz na mn. položky pořadí 22 : 51,00000</t>
  </si>
  <si>
    <t>Odkaz na mn. položky pořadí 23 : 10,00000</t>
  </si>
  <si>
    <t>Odkaz na mn. položky pořadí 24 : 21,00000</t>
  </si>
  <si>
    <t>Odkaz na mn. položky pořadí 25 : 41,00000</t>
  </si>
  <si>
    <t>Odkaz na mn. položky pořadí 26 : 11,00000</t>
  </si>
  <si>
    <t>Odkaz na mn. položky pořadí 27 : 43,00000</t>
  </si>
  <si>
    <t>Odkaz na mn. položky pořadí 28 : 124,00000</t>
  </si>
  <si>
    <t>Odkaz na mn. položky pořadí 29 : 92,00000</t>
  </si>
  <si>
    <t>Odkaz na mn. položky pořadí 30 : 81,00000</t>
  </si>
  <si>
    <t>Odkaz na mn. položky pořadí 31 : 20,00000</t>
  </si>
  <si>
    <t>Odkaz na mn. položky pořadí 32 : 96,00000</t>
  </si>
  <si>
    <t>Odkaz na mn. položky pořadí 33 : 12,00000</t>
  </si>
  <si>
    <t>Odkaz na mn. položky pořadí 34 : 64,00000</t>
  </si>
  <si>
    <t>Odkaz na mn. položky pořadí 35 : 120,00000</t>
  </si>
  <si>
    <t>Odkaz na mn. položky pořadí 36 : 10,00000</t>
  </si>
  <si>
    <t>Odkaz na mn. položky pořadí 37 : 15,00000</t>
  </si>
  <si>
    <t>Odkaz na mn. položky pořadí 38 : 21,00000</t>
  </si>
  <si>
    <t>Odkaz na mn. položky pořadí 39 : 17,00000</t>
  </si>
  <si>
    <t>Odkaz na mn. položky pořadí 40 : 12,00000</t>
  </si>
  <si>
    <t>Odkaz na mn. položky pořadí 41 : 197,00000</t>
  </si>
  <si>
    <t>Odkaz na mn. položky pořadí 42 : 83,00000</t>
  </si>
  <si>
    <t>Odkaz na mn. položky pořadí 43 : 64,00000</t>
  </si>
  <si>
    <t>Odkaz na mn. položky pořadí 44 : 130,00000</t>
  </si>
  <si>
    <t>Odkaz na mn. položky pořadí 45 : 30,00000</t>
  </si>
  <si>
    <t>Odkaz na mn. položky pořadí 46 : 4,00000</t>
  </si>
  <si>
    <t>026860229T</t>
  </si>
  <si>
    <t>Astilbe x arendsii 'Irrlicht' - K9</t>
  </si>
  <si>
    <t>0A8C5254-A45F-4A28-8F98-9CD5E1F0911E</t>
  </si>
  <si>
    <t>R026860151T</t>
  </si>
  <si>
    <t>Aster ageratoides ´Ezo Murasaki´' - K9</t>
  </si>
  <si>
    <t>B27FCE68-3E81-4098-BBCA-CECA5F19B1F1</t>
  </si>
  <si>
    <t>R0268601511T</t>
  </si>
  <si>
    <t>Aster ageratoides ´Star Shine´ - K9</t>
  </si>
  <si>
    <t>1F96717C-9321-40A2-AD2F-B10AF3EB1C5E</t>
  </si>
  <si>
    <t>026860161T</t>
  </si>
  <si>
    <t>Aster dumosus 'Apollo' - K9</t>
  </si>
  <si>
    <t>E8069608-3659-4302-9C1D-911EC45EE9DC</t>
  </si>
  <si>
    <t>11111283339</t>
  </si>
  <si>
    <t>Aster dumosus ´Azurit´ K9</t>
  </si>
  <si>
    <t>ks</t>
  </si>
  <si>
    <t>265E4720-3C72-4072-B0F4-7F650AC86EC1</t>
  </si>
  <si>
    <t>026850259T</t>
  </si>
  <si>
    <t>Aster dumosus 'Jeny', K9, 30</t>
  </si>
  <si>
    <t>87EFE64E-BB57-406A-89AD-BBF80A9B3731</t>
  </si>
  <si>
    <t>11111282757</t>
  </si>
  <si>
    <t>Anemone hupehensis ´September Charm´</t>
  </si>
  <si>
    <t>995DFB1B-6B67-4E30-889A-C84862149181</t>
  </si>
  <si>
    <t>026860050T</t>
  </si>
  <si>
    <t>Alchemilla mollis - K9</t>
  </si>
  <si>
    <t>E268487F-CD9D-4018-A075-FCFFCC5D584A</t>
  </si>
  <si>
    <t>026860102T</t>
  </si>
  <si>
    <t>Aquilegia vulgaris 'Grangmothers Garden' - K9</t>
  </si>
  <si>
    <t>50972BF1-C9B6-4F49-8AFB-B7A483228AFE</t>
  </si>
  <si>
    <t>026860310T</t>
  </si>
  <si>
    <t>Brunnera macrophylla - K9</t>
  </si>
  <si>
    <t>18C4D892-66F0-43CB-A526-6AC28C202EF7</t>
  </si>
  <si>
    <t>R026841808T</t>
  </si>
  <si>
    <t>Campanula garganica,  Zvonek garganský</t>
  </si>
  <si>
    <t>955AFABF-F11C-4919-80EE-4A01A1F09AB5</t>
  </si>
  <si>
    <t>026860377T</t>
  </si>
  <si>
    <t>Coreopsis verticillata 'Moonbeam' - K9</t>
  </si>
  <si>
    <t>9F9AF661-CABE-44D8-9BA7-A3FEA730C25D</t>
  </si>
  <si>
    <t>026820279T</t>
  </si>
  <si>
    <t>Euphorbia polychroma, K 9x9</t>
  </si>
  <si>
    <t>5312CC45-23BC-48CB-B80D-0239184B9ED4</t>
  </si>
  <si>
    <t>026850382T</t>
  </si>
  <si>
    <t>Echinacea purpurea 'Magnus', K9</t>
  </si>
  <si>
    <t>266E7DD1-E255-44EB-8F15-96CE4215A5FD</t>
  </si>
  <si>
    <t>11111282428</t>
  </si>
  <si>
    <t>Geranium x cantabrigiense ´Biokovo´, K9</t>
  </si>
  <si>
    <t>69E73BEF-A5BC-4D18-AD11-856122E2EC03</t>
  </si>
  <si>
    <t>026820292T</t>
  </si>
  <si>
    <t>Gaura lindheimeri, K 9x9</t>
  </si>
  <si>
    <t>FD08E042-37C5-4CFC-BBEE-138A752E5370</t>
  </si>
  <si>
    <t>026860557T</t>
  </si>
  <si>
    <t>Geranium macrorrhizum - K9</t>
  </si>
  <si>
    <t>36AA21D3-0773-4B27-818E-48B0149E1E2C</t>
  </si>
  <si>
    <t>026850425T</t>
  </si>
  <si>
    <t>Geranium sanguineum 'Album', K9</t>
  </si>
  <si>
    <t>AC2081D1-BF8A-4F0C-AE69-B4A24A979AB1</t>
  </si>
  <si>
    <t>R0268504271T</t>
  </si>
  <si>
    <t>Geranium sanguineum ´Apfelblüte´</t>
  </si>
  <si>
    <t>9DB6899D-13CD-4359-8752-46CDF80F000F</t>
  </si>
  <si>
    <t>R0268608221T</t>
  </si>
  <si>
    <t>Hosta 'Blue Cadet' - K13</t>
  </si>
  <si>
    <t>3AA0CBD4-433C-472A-8D5F-113642A01364</t>
  </si>
  <si>
    <t>R0268608231T</t>
  </si>
  <si>
    <t>Hosta 'Brim Cup' - K13</t>
  </si>
  <si>
    <t>8F66AB90-87D9-4799-B423-11B442E5D2C7</t>
  </si>
  <si>
    <t>R0268203801T</t>
  </si>
  <si>
    <t>Heuchera 'Paris' K9</t>
  </si>
  <si>
    <t>012EAB9E-444F-4F50-BA95-BE9D44A23419</t>
  </si>
  <si>
    <t>R0268606701T</t>
  </si>
  <si>
    <t>Helleborus orientalis 'White Spotted' K13</t>
  </si>
  <si>
    <t>B0C643C1-17C9-4F92-B23B-C4AC1D1A2E8D</t>
  </si>
  <si>
    <t>11111283143</t>
  </si>
  <si>
    <t>Hosta Ventricosa</t>
  </si>
  <si>
    <t>27CBACC7-ECBC-4B56-815A-55DFD7E7511C</t>
  </si>
  <si>
    <t>026820448T</t>
  </si>
  <si>
    <t>Lavandula angustifolia ´Hidcote Blue´, K 9x9</t>
  </si>
  <si>
    <t>1F8F2551-6E59-4532-BA46-F6BA714F2F91</t>
  </si>
  <si>
    <t>R0268609281T</t>
  </si>
  <si>
    <t>Lavandula angustifolia 'Hidcote White' - K9</t>
  </si>
  <si>
    <t>A536A5A1-08BC-453A-9442-D4B1DE3B02F5</t>
  </si>
  <si>
    <t>11111282443</t>
  </si>
  <si>
    <t>Leucanthemum x superbum ´Becky´</t>
  </si>
  <si>
    <t>4EE4567A-7747-4DC7-AF88-4E24070F89BD</t>
  </si>
  <si>
    <t>11111281825</t>
  </si>
  <si>
    <t>Sedum telephium 'Herbstfreude', K9</t>
  </si>
  <si>
    <t>F378955E-EC12-4873-8E63-9A88B667E12A</t>
  </si>
  <si>
    <t>026861455T</t>
  </si>
  <si>
    <t>Veronica longifolia 'Marietta®' - K9</t>
  </si>
  <si>
    <t>328CA085-7DF1-47F4-AD4A-6E804F923720</t>
  </si>
  <si>
    <t>11111282511</t>
  </si>
  <si>
    <t>Pennisetum alopecuroides ´Hameln´, K13</t>
  </si>
  <si>
    <t>FDE064D3-37B6-47FB-A1E1-0637BC54F3DC</t>
  </si>
  <si>
    <t>183211322</t>
  </si>
  <si>
    <t>Výsadba květin do připravené půdy se zalitím do připravené půdy, se zalitím květin krytokořenných o průměru kontejneru přes 80 do 120 mm</t>
  </si>
  <si>
    <t>95296B37-E7CA-452B-B120-A52E52456D4F</t>
  </si>
  <si>
    <t>Odkaz na mn. položky pořadí 16 : 1627,00000</t>
  </si>
  <si>
    <t>185802114</t>
  </si>
  <si>
    <t>Hnojení půdy nebo trávníku v rovině nebo na svahu do 1:5 umělým hnojivem s rozdělením k jednotlivým rostlinám</t>
  </si>
  <si>
    <t>38D5EC34-572B-460E-872F-75782E9E60B0</t>
  </si>
  <si>
    <t>Tabletové hnojivo-1ks/trvalka</t>
  </si>
  <si>
    <t>1526*1*10/1000/1000</t>
  </si>
  <si>
    <t>25191NPKT</t>
  </si>
  <si>
    <t>Hnojiva NPK tabletová dlouhodobá</t>
  </si>
  <si>
    <t xml:space="preserve">ks    </t>
  </si>
  <si>
    <t>9097DCA3-C5E2-47C6-BBEE-0DDC3622EB92</t>
  </si>
  <si>
    <t>1ks/trvalka</t>
  </si>
  <si>
    <t>Odkaz na mn. položky pořadí 47 : 1627,00000</t>
  </si>
  <si>
    <t>185804311</t>
  </si>
  <si>
    <t>Zalití rostlin vodou plochy záhonů jednotlivě do 20 m2</t>
  </si>
  <si>
    <t>CEAE5E86-F5BE-4B69-B64F-BD93139D32B2</t>
  </si>
  <si>
    <t>https://podminky.urs.cz/item/CS_URS_2024_02/185804311_x000D_
2l/trvalka.</t>
  </si>
  <si>
    <t>Odkaz na mn. položky pořadí 47 : 1627,00000*0,002</t>
  </si>
  <si>
    <t>185851121</t>
  </si>
  <si>
    <t>Dovoz vody pro zálivku rostlin na vzdálenost do 1000 m</t>
  </si>
  <si>
    <t>POL1_1</t>
  </si>
  <si>
    <t>CC8FCEB2-0AD9-4077-9BCB-D5F9D7044A30</t>
  </si>
  <si>
    <t>https://podminky.urs.cz/item/CS_URS_2024_02/185851121</t>
  </si>
  <si>
    <t>Odkaz na mn. položky pořadí 50 : 3,25400</t>
  </si>
  <si>
    <t>082 11-320R.x</t>
  </si>
  <si>
    <t>Voda na zálivku</t>
  </si>
  <si>
    <t>063B5A8C-6B76-4BE3-A845-D61840C194FC</t>
  </si>
  <si>
    <t>184911161</t>
  </si>
  <si>
    <t>Mulčování záhonů kačírkem nebo drceným kamenivem tloušťky mulče přes 50 do 100 mm v rovině nebo na svahu do 1:5</t>
  </si>
  <si>
    <t>1D9F42C6-AA89-40B9-B2F4-C5EA3D3181C2</t>
  </si>
  <si>
    <t>Mulčování drceným kamenivem fr.8-16mm, výška mulče 60mm</t>
  </si>
  <si>
    <t>111112799</t>
  </si>
  <si>
    <t>Kamenivo DK 08-16</t>
  </si>
  <si>
    <t>283C2F5F-31D4-4F2D-9248-B04E0894365C</t>
  </si>
  <si>
    <t>koef 0,06 štěrk x 1,7 převod na tunu</t>
  </si>
  <si>
    <t>Odkaz na mn. položky pořadí 53 : 227,00000*0,102</t>
  </si>
  <si>
    <t>998231311R00</t>
  </si>
  <si>
    <t>Přesun hmot pro sadovnické a krajin. úpravy do 5km</t>
  </si>
  <si>
    <t>823-1</t>
  </si>
  <si>
    <t>POL7_</t>
  </si>
  <si>
    <t>E175E5F4-78BE-491B-A230-0571A2AC830A</t>
  </si>
  <si>
    <t xml:space="preserve">Hmotnosti z položek s pořadovými čísly : </t>
  </si>
  <si>
    <t xml:space="preserve">5, 8, 12, 15, 17, 18, 19, 20, 21, 22, 23, 24, 25, 26, 27, 28, 29, 30, 31, 32, 33, 34, 35, 36, 37, : </t>
  </si>
  <si>
    <t xml:space="preserve">38, 39, 40, 41, 42, 43, 44, 45, 46, 49, 54 : </t>
  </si>
  <si>
    <t>Součet : 47,29784</t>
  </si>
  <si>
    <t>Popis:</t>
  </si>
  <si>
    <t>včetně trvalek ze smíšených záhonů</t>
  </si>
  <si>
    <t>POC</t>
  </si>
  <si>
    <t>END</t>
  </si>
  <si>
    <t>119005132</t>
  </si>
  <si>
    <t>Vytyčení výsadeb s rozmístěním rostlin dle projektové dokumentace zapojených nebo v záhonu, plochy přes 100 m2 do plochy individuálně</t>
  </si>
  <si>
    <t>59CDE9F8-2139-420D-B5A4-B6176EF51CC2</t>
  </si>
  <si>
    <t>Odkaz na mn. položky pořadí 13 z části: "01" - "01-01" : 227,00000</t>
  </si>
  <si>
    <t>8ADA81DF-DCF6-4B56-8132-2FBB834C8D06</t>
  </si>
  <si>
    <t>183211313</t>
  </si>
  <si>
    <t>Výsadba květin do připravené půdy se zalitím do připravené půdy, se zalitím cibulí nebo hlíz</t>
  </si>
  <si>
    <t>228711C5-5DC3-4008-9117-3BC2DAA99C25</t>
  </si>
  <si>
    <t>Výsadba cibulovin do hnízd</t>
  </si>
  <si>
    <t>Odkaz na mn. položky pořadí 2 : 1504,00000</t>
  </si>
  <si>
    <t>01123</t>
  </si>
  <si>
    <t>Muscari armeniacum</t>
  </si>
  <si>
    <t>3E2370D7-58B5-41BB-8963-E8F20190BF19</t>
  </si>
  <si>
    <t>11111282947</t>
  </si>
  <si>
    <t>Narcissus ´Dutch Master´</t>
  </si>
  <si>
    <t>F630F540-588C-453E-A775-4D7C439F32B8</t>
  </si>
  <si>
    <t>0112412</t>
  </si>
  <si>
    <t>Narcissus Mount Hood</t>
  </si>
  <si>
    <t>DCF090A7-480F-4DBE-AE79-BD0CA90C56F4</t>
  </si>
  <si>
    <t>11111281416</t>
  </si>
  <si>
    <t>Tulipa Clearwater</t>
  </si>
  <si>
    <t>C7AA4509-2F51-4401-B0F1-6F9C1E713767</t>
  </si>
  <si>
    <t>R111112814141</t>
  </si>
  <si>
    <t>Tulipa Darwin hybrid ´Novi Sun´</t>
  </si>
  <si>
    <t>B2FAED3E-14F6-4C0E-968B-AACB1C10AC17</t>
  </si>
  <si>
    <t>R111112829451</t>
  </si>
  <si>
    <t>Tulipa triumph ´Grand Perfection´</t>
  </si>
  <si>
    <t>9AAA7ED2-8F3F-4E8B-9C4D-8A6A64E2B2B8</t>
  </si>
  <si>
    <t>R11111278611</t>
  </si>
  <si>
    <t>Tulipa triumph ´Red Revival´</t>
  </si>
  <si>
    <t>1CA14CFA-8018-4358-A2CD-9F8B348E548B</t>
  </si>
  <si>
    <t>A6C98083-1397-497E-887A-CFA1DD37E3EB</t>
  </si>
  <si>
    <t xml:space="preserve">4, 5, 6, 7, 8, 9, 10 : </t>
  </si>
  <si>
    <t>Součet : 0,53240</t>
  </si>
  <si>
    <t>D9F3BB48-5BBD-4B5F-8051-71259F99083F</t>
  </si>
  <si>
    <t>904B0245-9129-491A-88A8-2193A85B6CFE</t>
  </si>
  <si>
    <t>0,0005 l/m2</t>
  </si>
  <si>
    <t>Odkaz na mn. položky pořadí 1 : 2873,00000*0,0005</t>
  </si>
  <si>
    <t>88C4EE9B-B68A-4995-B86D-198BB6F13972</t>
  </si>
  <si>
    <t>Odkaz na mn. položky pořadí 1 : 2873,00000*2</t>
  </si>
  <si>
    <t>3A57FBB7-62EA-4709-9C35-21FA2FD367DC</t>
  </si>
  <si>
    <t>2x - uhrabání před výsevem</t>
  </si>
  <si>
    <t>181451131</t>
  </si>
  <si>
    <t>Založení trávníku na půdě předem připravené plochy přes 1000 m2 výsevem včetně utažení parkového v rovině nebo na svahu do 1:5</t>
  </si>
  <si>
    <t>663AEE87-5F40-4035-8E43-DEF4346BFA39</t>
  </si>
  <si>
    <t>Odkaz na mn. položky pořadí 1 : 2873,00000</t>
  </si>
  <si>
    <t>11111283134</t>
  </si>
  <si>
    <t xml:space="preserve">Travní osivo parkové do sucha (BARENBRUG WATER SAVER) </t>
  </si>
  <si>
    <t>kg</t>
  </si>
  <si>
    <t>1768CF8C-7E53-4030-86FF-CA1BCFE1FB29</t>
  </si>
  <si>
    <t>30g/m2</t>
  </si>
  <si>
    <t>Odkaz na mn. položky pořadí 5 : 2873,00000*0,03</t>
  </si>
  <si>
    <t>EC512EC0-3098-462D-A8A1-13AD612B6AC6</t>
  </si>
  <si>
    <t>1x - zapravení osiva</t>
  </si>
  <si>
    <t>183403161</t>
  </si>
  <si>
    <t>Obdělání půdy válením v rovině nebo na svahu do 1:5</t>
  </si>
  <si>
    <t>FDCC0181-112C-45F5-ADC0-E4FABFD84858</t>
  </si>
  <si>
    <t>Odkaz na mn. položky pořadí 5 : 2873,00000*2</t>
  </si>
  <si>
    <t>338951113R00x</t>
  </si>
  <si>
    <t>Osazení dřevěných sloupků plotových s impregnací</t>
  </si>
  <si>
    <t>A8AD6FE9-8A2A-4FA2-A482-7313AA0A100D</t>
  </si>
  <si>
    <t>Pol__0011T10</t>
  </si>
  <si>
    <t>Dřevěné sloupky (borovice, smrk) s otvorem pro lano, prům. 10 cm, d. 1 m</t>
  </si>
  <si>
    <t>9A39880F-7E70-449E-9CF6-66F5DEC251DE</t>
  </si>
  <si>
    <t>Odkaz na mn. položky pořadí 9 : 130,00000</t>
  </si>
  <si>
    <t>mat1</t>
  </si>
  <si>
    <t>napnutí jutového lana pr. 20mm, vč. materiálu</t>
  </si>
  <si>
    <t>F798E226-A624-445F-A952-6632F661BB6E</t>
  </si>
  <si>
    <t>15% provis a prořez</t>
  </si>
  <si>
    <t>A3F184DA-25DF-4BB4-A731-15BC321EBE7B</t>
  </si>
  <si>
    <t xml:space="preserve">2, 6, 9, 10, 11 : </t>
  </si>
  <si>
    <t>Součet : 0,41473</t>
  </si>
  <si>
    <t>185804211</t>
  </si>
  <si>
    <t>Vypletí v rovině nebo na svahu do 1:5 záhonu květin</t>
  </si>
  <si>
    <t>AB275568-DFD4-426F-BD9A-D3F9CFE867DC</t>
  </si>
  <si>
    <t>Včetně vysbírání případných odpadků ze záhonů_x000D_
opakování 3x</t>
  </si>
  <si>
    <t>Odkaz na mn. položky pořadí 13 z části: "01" - "01-01" : 227,00000*3</t>
  </si>
  <si>
    <t>185804252</t>
  </si>
  <si>
    <t>Odstranění odkvetlých a odumřelých částí rostlin ze záhonů trvalek</t>
  </si>
  <si>
    <t>BC4FE001-6FE8-4B6C-92BB-767F264F4DB6</t>
  </si>
  <si>
    <t>1x za vegetaci</t>
  </si>
  <si>
    <t>185804251</t>
  </si>
  <si>
    <t>Odstranění odkvetlých a odumřelých částí rostlin ze záhonů letniček, cibulovin nebo hlíznatých</t>
  </si>
  <si>
    <t>4FCFAA10-E526-4816-A495-1CF9E13E6B61</t>
  </si>
  <si>
    <t>Odkaz na mn. položky pořadí 2 : 227,00000</t>
  </si>
  <si>
    <t>Rkk</t>
  </si>
  <si>
    <t>Likvidace bioodpadu v kompostárně</t>
  </si>
  <si>
    <t>A6D59091-12A7-4260-ACFA-0AE8CC4249AB</t>
  </si>
  <si>
    <t>Odkaz na mn. položky pořadí 1 : 681,00000*0,02</t>
  </si>
  <si>
    <t>DF69B01C-028B-414B-A0AC-3F48087FCF8E</t>
  </si>
  <si>
    <t>opakování 6x (2l/ trvalka)</t>
  </si>
  <si>
    <t>Odkaz na mn. položky pořadí 47 z části: "01" - "01-01" : 1627,00000*0,012</t>
  </si>
  <si>
    <t>F42B9A84-AAE2-43DF-9FEA-E1991C3003E9</t>
  </si>
  <si>
    <t>Odkaz na mn. položky pořadí 5 : 19,52400</t>
  </si>
  <si>
    <t>E6A85716-8F13-477D-A4B2-08ADACE70C1D</t>
  </si>
  <si>
    <t>138012A8-C6A9-4452-935A-53B57AB2CDFC</t>
  </si>
  <si>
    <t>69C46F63-CA9B-4240-8D7A-1968990BD0E0</t>
  </si>
  <si>
    <t>B9CFEE5F-267B-40E2-8D34-1F9811B1CDDF</t>
  </si>
  <si>
    <t>97F786EA-E6BA-44DE-B75E-CDFBF08F7C72</t>
  </si>
  <si>
    <t>A9C7A3EF-5CFC-4B12-A3C3-5BE0C33E898F</t>
  </si>
  <si>
    <t>184D1D60-E5B6-40DE-88E5-5378FBB47D30</t>
  </si>
  <si>
    <t>5870E3A5-84B5-4197-BDE7-18AFB09E4F5E</t>
  </si>
  <si>
    <t>5F4C18BE-B3BC-4D1B-8CB2-25CE42E40200</t>
  </si>
  <si>
    <t>C6612B1C-143E-4D64-9B48-F20A04606A34</t>
  </si>
  <si>
    <t>2DB954D6-CC56-462B-871B-BAF7A57969AB</t>
  </si>
  <si>
    <t>AD056FAF-D4CC-4FEE-8EF3-7DAE60CAFF51</t>
  </si>
  <si>
    <t>F5D24868-B4B8-461C-9922-206944E98F85</t>
  </si>
  <si>
    <t>C9DF0ACC-05BB-4F28-8403-EA3D05B0A773</t>
  </si>
  <si>
    <t>BCFD7CE8-EC00-4585-AD1A-17F422786DBA</t>
  </si>
  <si>
    <t>491D93B7-5D24-4805-A734-24A762E594D7</t>
  </si>
  <si>
    <t>Odkaz na mn. položky pořadí 2 : 160,00000*0,0005</t>
  </si>
  <si>
    <t>9697601F-8C12-4032-B912-9E72596E135A</t>
  </si>
  <si>
    <t>https://podminky.urs.cz/item/CS_URS_2024_02/184813511</t>
  </si>
  <si>
    <t>R460600001RT8</t>
  </si>
  <si>
    <t>Naložení a odvoz bioodpadu, odvoz na skládku do 10 km</t>
  </si>
  <si>
    <t>088EC0EF-3F26-4EE9-AE76-0B24746D172E</t>
  </si>
  <si>
    <t>Odstraněním vrstvy drnu 2 cm
objemová hm. drnu 1,3t/m3</t>
  </si>
  <si>
    <t>Odkaz na mn. položky pořadí 2 : 160,00000*0,026</t>
  </si>
  <si>
    <t>522289</t>
  </si>
  <si>
    <t>Mulčování technologií airspade</t>
  </si>
  <si>
    <t>E5F35E94-A141-4411-AB11-25B1B6440F50</t>
  </si>
  <si>
    <t>ks = strom</t>
  </si>
  <si>
    <t>460600001RT6</t>
  </si>
  <si>
    <t>Naložení a odvoz zeminy, odvoz na vzdálenost 8000 m</t>
  </si>
  <si>
    <t>AF4D1AE0-E050-49D5-A50C-BCCEC5F126ED</t>
  </si>
  <si>
    <t>výpočet: 25m rýhy/ strom*hl. a š. rýhy 0,3* 0,3 m
včetně dovozuodvoz vyfoukané zeminy na skládku k dalšímu využití</t>
  </si>
  <si>
    <t>Odkaz na mn. položky pořadí 4 : 2,00000*2,25</t>
  </si>
  <si>
    <t>199000005R00</t>
  </si>
  <si>
    <t>Poplatek za skládku zeminy 1- 4, č. dle katal. odpadů 17 05 04</t>
  </si>
  <si>
    <t>800-1</t>
  </si>
  <si>
    <t>29C345CD-CA36-4441-BED5-C279CD363790</t>
  </si>
  <si>
    <t>počítáno s  objemovou hmotností zeminy 2,25 t/m3
odvoz do místní kompostárny k dalšímu využití a kompostování</t>
  </si>
  <si>
    <t>Odkaz na mn. položky pořadí 5 : 4,50000*2,25</t>
  </si>
  <si>
    <t>Odkaz na mn. položky pořadí 3 : 4,16000</t>
  </si>
  <si>
    <t>289971211R00</t>
  </si>
  <si>
    <t>Zřízení vrstvy z geotextilie sklon do 1:5 š.do 3 m</t>
  </si>
  <si>
    <t>800-2</t>
  </si>
  <si>
    <t>F31E0FEC-5205-4DD4-AD7C-5D3EF0842D63</t>
  </si>
  <si>
    <t>krytí odkrytých kořenů geotextilií
množství určeno odborným odhadem 40m2/strom</t>
  </si>
  <si>
    <t>Odkaz na mn. položky pořadí 4 : 2,00000*40</t>
  </si>
  <si>
    <t>11111282386</t>
  </si>
  <si>
    <t>Netkaná bílá překrývací textílie 17g/m2, 1,6 x 250 m</t>
  </si>
  <si>
    <t>2592D65E-EDA5-4295-BC71-FE3D45B03485</t>
  </si>
  <si>
    <t>Odkaz na mn. položky pořadí 7 : 80,00000</t>
  </si>
  <si>
    <t>R45874</t>
  </si>
  <si>
    <t>Odstranění a odvoz geotextilie vč. likvidace</t>
  </si>
  <si>
    <t>CEFE9014-4525-4031-8C54-E02044B1DB50</t>
  </si>
  <si>
    <t>06244FBB-77AF-4CE3-B214-9D132D0E3CDB</t>
  </si>
  <si>
    <t>vlhčení odkrytých kořenů_x000D_
4x 5l/m2</t>
  </si>
  <si>
    <t>Odkaz na mn. položky pořadí 7 : 80,00000*0,02</t>
  </si>
  <si>
    <t>9165DA6D-5A6D-4F6D-894D-71CFC1718787</t>
  </si>
  <si>
    <t>Odkaz na mn. položky pořadí 10 : 1,60000</t>
  </si>
  <si>
    <t>4B23A9C6-33D8-4953-879E-97FE91AFE04B</t>
  </si>
  <si>
    <t>Odkaz na mn. položky pořadí 11 : 1,60000</t>
  </si>
  <si>
    <t>5222123</t>
  </si>
  <si>
    <t>Aplikace substrát pro výměnu půdy</t>
  </si>
  <si>
    <t>84816D95-37A3-493F-8142-CCBCC559902A</t>
  </si>
  <si>
    <t>výpočet množství: 25m rýhy/ strom* hl. rýhy 30* š. rýhy 30 cm 
včetně kameniva (80% substrátu) a míchání substrátu</t>
  </si>
  <si>
    <t>Odkaz na mn. položky pořadí 5 : 4,50000</t>
  </si>
  <si>
    <t>52229874</t>
  </si>
  <si>
    <t>Soubor mykorhizních hub, půdní kondicionér a základní hnojivo pro obohacení půdy</t>
  </si>
  <si>
    <t>5E808E0A-A0B6-47D3-AA34-6C4ACDCB308A</t>
  </si>
  <si>
    <t>ks=strom</t>
  </si>
  <si>
    <t>68330AFD-54CB-4A2E-8EB1-E3A117673368</t>
  </si>
  <si>
    <t>Odkaz na mn. položky pořadí 16 : 160,00000*0,2</t>
  </si>
  <si>
    <t>8BC20E5A-75C1-417E-BA23-B927F5F2F154</t>
  </si>
  <si>
    <t>1B1181B5-217A-4C57-B156-FDBF4A4F055D</t>
  </si>
  <si>
    <t>tl. 5 cm, měrná hmotnost 1,6t/m3</t>
  </si>
  <si>
    <t>Odkaz na mn. položky pořadí 16 : 160,00000*0,08</t>
  </si>
  <si>
    <t>EF45F6AD-18A8-46A1-9F63-87E37E1A3634</t>
  </si>
  <si>
    <t xml:space="preserve">1, 7, 8, 13, 14, 17 : </t>
  </si>
  <si>
    <t>Součet : 17,30508</t>
  </si>
  <si>
    <t>Mob1</t>
  </si>
  <si>
    <t>Lavička (Sestava č. 1)  MMCité - VERA SOLO - akát + RAL 7016, včetně manipulace a montáže</t>
  </si>
  <si>
    <t>958CFFC6-6351-438E-8A57-1686705F18A2</t>
  </si>
  <si>
    <t>SESTAVA Č. 1 pro R2000_x000D_
= 3x LVS32-e-t–s opěradlem (konkávní)- 155 982kč, 2x LVS12t – sedák bez opěradla- 23 880 kč, 7xLVS61 – průběžná noha - 26 747 kč, 2x LVS60 – krajní noha - 7 596kč</t>
  </si>
  <si>
    <t>Mob2</t>
  </si>
  <si>
    <t>Lavička (Sestava č.2) MMCité - VERO SOLO - jatoba + RAL 7016, včetně manipulace a montáže</t>
  </si>
  <si>
    <t>07328D0C-C075-4A9F-9583-FF19F0B311CC</t>
  </si>
  <si>
    <t>SESTAVA Č. 2 pro R2000_x000D_
1x LV232-e-t–s opěradlem (konkávní) - 51994 Kč, 1x LV232-a-t–s opěradlem (konvexní) - 52 557 kč, 2x LVS12t – sedák bez opěradla - 23 880 kč, 5xLVS61 – průběžná noha - 19 105kč, 2x LVS60 – krajní noha - 7 596 kč</t>
  </si>
  <si>
    <t>Mob3</t>
  </si>
  <si>
    <t>Lavička (Sestava č. 3)  MMCité - VERA SOLO - akát + RAL 7016, včetně manipulace a montáže</t>
  </si>
  <si>
    <t>4F3A42B6-6889-4368-AB34-5BF46D043D19</t>
  </si>
  <si>
    <t>SESTAVA Č. 3 pro R2000 jsou samostatné složené lavice. _x000D_
1x LVS670-e-t- 62 430kč, 2x LVS12t -sedák bez opěradla - 23 880kč, 1x LVS61 průběžná noha - 3 821kč, 2x LVS60 - krajní noha - 7 596kč;_x000D_
+ 3x sestava č.3 (1 lavice = 2x LVS12t, 2x LVS61, 2x LVS60)- dohromady 105 891kč</t>
  </si>
  <si>
    <t>Mob4</t>
  </si>
  <si>
    <t>Odpadkový koš - MMCité - PRAX - 1ks - akát + RAL 7016, včetně manipulace a montáže</t>
  </si>
  <si>
    <t>2BC31865-B1EF-4BEE-8780-814684AF5713</t>
  </si>
  <si>
    <t>PRX115t</t>
  </si>
  <si>
    <t>Mob5</t>
  </si>
  <si>
    <t>Stojan na kola - MMCité - LOTLIMIT -RAL 7016, včetně manipulace a montáže</t>
  </si>
  <si>
    <t>F8A109D8-C470-445B-AAFD-3E7204568EC3</t>
  </si>
  <si>
    <t>doprava</t>
  </si>
  <si>
    <t>Doprava mobiliářě, včetně montážní čety</t>
  </si>
  <si>
    <t>soubor</t>
  </si>
  <si>
    <t>25B397A7-F343-4D69-949D-08CD39A53A18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</si>
</sst>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color indexed="23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5" xfId="0" applyFont="1" applyBorder="1"/>
    <xf numFmtId="4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 indent="1"/>
    </xf>
    <xf numFmtId="49" fontId="7" fillId="0" borderId="19" xfId="0" applyNumberFormat="1" applyFont="1" applyBorder="1" applyAlignment="1">
      <alignment horizontal="left" vertical="center" wrapText="1" indent="2"/>
    </xf>
    <xf numFmtId="49" fontId="7" fillId="0" borderId="16" xfId="0" applyNumberFormat="1" applyFont="1" applyBorder="1" applyAlignment="1">
      <alignment horizontal="left" vertical="center" wrapText="1" indent="1"/>
    </xf>
    <xf numFmtId="4" fontId="7" fillId="0" borderId="18" xfId="0" applyNumberFormat="1" applyFont="1" applyBorder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4" fontId="7" fillId="3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4" borderId="18" xfId="0" applyNumberFormat="1" applyFont="1" applyFill="1" applyBorder="1" applyAlignment="1">
      <alignment horizontal="right" vertical="center" wrapText="1" shrinkToFit="1"/>
    </xf>
    <xf numFmtId="4" fontId="7" fillId="4" borderId="18" xfId="0" applyNumberFormat="1" applyFont="1" applyFill="1" applyBorder="1" applyAlignment="1">
      <alignment horizontal="right" vertical="center" wrapText="1" shrinkToFit="1"/>
    </xf>
    <xf numFmtId="4" fontId="7" fillId="0" borderId="21" xfId="0" applyNumberFormat="1" applyFont="1" applyBorder="1" applyAlignment="1">
      <alignment horizontal="right" vertical="center" shrinkToFit="1"/>
    </xf>
    <xf numFmtId="4" fontId="7" fillId="0" borderId="21" xfId="0" applyNumberFormat="1" applyFont="1" applyBorder="1" applyAlignment="1">
      <alignment vertical="center" shrinkToFit="1"/>
    </xf>
    <xf numFmtId="4" fontId="7" fillId="0" borderId="18" xfId="0" applyNumberFormat="1" applyFont="1" applyBorder="1" applyAlignment="1">
      <alignment vertical="center" shrinkToFit="1"/>
    </xf>
    <xf numFmtId="4" fontId="7" fillId="3" borderId="21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" fontId="12" fillId="3" borderId="4" xfId="0" applyNumberFormat="1" applyFont="1" applyFill="1" applyBorder="1" applyAlignment="1">
      <alignment horizontal="right" vertical="center"/>
    </xf>
    <xf numFmtId="2" fontId="12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shrinkToFit="1"/>
    </xf>
    <xf numFmtId="4" fontId="7" fillId="3" borderId="21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20" xfId="0" applyNumberFormat="1" applyBorder="1" applyAlignment="1">
      <alignment horizontal="left" vertical="center" indent="1"/>
    </xf>
    <xf numFmtId="49" fontId="0" fillId="0" borderId="22" xfId="0" applyNumberFormat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 indent="2"/>
    </xf>
    <xf numFmtId="49" fontId="0" fillId="3" borderId="20" xfId="0" applyNumberFormat="1" applyFill="1" applyBorder="1" applyAlignment="1">
      <alignment vertical="center"/>
    </xf>
    <xf numFmtId="49" fontId="0" fillId="3" borderId="22" xfId="0" applyNumberFormat="1" applyFill="1" applyBorder="1" applyAlignment="1">
      <alignment vertical="center"/>
    </xf>
    <xf numFmtId="0" fontId="8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49" fontId="0" fillId="4" borderId="21" xfId="0" applyNumberFormat="1" applyFill="1" applyBorder="1" applyAlignment="1">
      <alignment vertical="center"/>
    </xf>
    <xf numFmtId="0" fontId="0" fillId="4" borderId="19" xfId="0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8" fillId="3" borderId="17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shrinkToFit="1"/>
    </xf>
    <xf numFmtId="164" fontId="8" fillId="3" borderId="17" xfId="0" applyNumberFormat="1" applyFont="1" applyFill="1" applyBorder="1" applyAlignment="1">
      <alignment vertical="center" shrinkToFit="1"/>
    </xf>
    <xf numFmtId="4" fontId="8" fillId="3" borderId="17" xfId="0" applyNumberFormat="1" applyFont="1" applyFill="1" applyBorder="1" applyAlignment="1">
      <alignment vertical="center" shrinkToFit="1"/>
    </xf>
    <xf numFmtId="4" fontId="8" fillId="3" borderId="23" xfId="0" applyNumberFormat="1" applyFont="1" applyFill="1" applyBorder="1" applyAlignment="1">
      <alignment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8" fillId="3" borderId="23" xfId="0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5" fillId="0" borderId="21" xfId="0" applyFont="1" applyBorder="1" applyAlignment="1">
      <alignment horizontal="center" vertical="center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shrinkToFit="1"/>
    </xf>
    <xf numFmtId="164" fontId="16" fillId="0" borderId="21" xfId="0" applyNumberFormat="1" applyFont="1" applyBorder="1" applyAlignment="1">
      <alignment vertical="center" shrinkToFit="1"/>
    </xf>
    <xf numFmtId="4" fontId="16" fillId="0" borderId="21" xfId="0" applyNumberFormat="1" applyFont="1" applyBorder="1" applyAlignment="1">
      <alignment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0" fontId="16" fillId="0" borderId="0" xfId="0" applyFont="1"/>
    <xf numFmtId="0" fontId="16" fillId="0" borderId="0" xfId="0" applyNumberFormat="1" applyFont="1" applyAlignment="1">
      <alignment horizontal="left" wrapText="1" indent="3"/>
    </xf>
    <xf numFmtId="0" fontId="16" fillId="0" borderId="0" xfId="0" applyNumberFormat="1" applyFont="1" applyAlignment="1">
      <alignment horizontal="left" wrapText="1" indent="4"/>
    </xf>
    <xf numFmtId="0" fontId="15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left" vertical="center" wrapText="1" indent="3"/>
    </xf>
    <xf numFmtId="0" fontId="17" fillId="0" borderId="0" xfId="0" applyNumberFormat="1" applyFont="1" applyAlignment="1">
      <alignment horizontal="left" vertical="center" wrapText="1" indent="3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18" fillId="0" borderId="0" xfId="0" quotePrefix="1" applyNumberFormat="1" applyFont="1" applyAlignment="1">
      <alignment horizontal="left" vertical="center" indent="3"/>
    </xf>
    <xf numFmtId="0" fontId="18" fillId="0" borderId="0" xfId="0" applyNumberFormat="1" applyFont="1" applyAlignment="1">
      <alignment horizontal="left" vertical="center" indent="3"/>
    </xf>
    <xf numFmtId="0" fontId="18" fillId="0" borderId="0" xfId="0" applyFont="1" applyAlignment="1">
      <alignment horizontal="left" vertical="center" indent="3" shrinkToFit="1"/>
    </xf>
    <xf numFmtId="164" fontId="18" fillId="0" borderId="0" xfId="0" applyNumberFormat="1" applyFont="1" applyAlignment="1">
      <alignment vertical="center" shrinkToFit="1"/>
    </xf>
    <xf numFmtId="0" fontId="16" fillId="0" borderId="0" xfId="0" quotePrefix="1" applyNumberFormat="1" applyFont="1" applyAlignment="1">
      <alignment horizontal="left" wrapText="1" indent="3"/>
    </xf>
    <xf numFmtId="0" fontId="17" fillId="0" borderId="0" xfId="0" applyNumberFormat="1" applyFont="1" applyAlignment="1">
      <alignment horizontal="left" vertical="center" indent="3" shrinkToFit="1"/>
    </xf>
    <xf numFmtId="11" fontId="16" fillId="0" borderId="0" xfId="0" applyNumberFormat="1" applyFont="1"/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164" fontId="16" fillId="0" borderId="0" xfId="0" applyNumberFormat="1" applyFont="1" applyAlignment="1">
      <alignment vertical="center" shrinkToFit="1"/>
    </xf>
    <xf numFmtId="0" fontId="17" fillId="0" borderId="17" xfId="0" applyNumberFormat="1" applyFont="1" applyBorder="1" applyAlignment="1">
      <alignment horizontal="left" vertical="center" wrapText="1" indent="3"/>
    </xf>
    <xf numFmtId="0" fontId="17" fillId="0" borderId="17" xfId="0" applyNumberFormat="1" applyFont="1" applyBorder="1" applyAlignment="1">
      <alignment horizontal="left" vertical="center" indent="3" shrinkToFit="1"/>
    </xf>
    <xf numFmtId="0" fontId="18" fillId="0" borderId="0" xfId="0" quotePrefix="1" applyNumberFormat="1" applyFont="1" applyAlignment="1">
      <alignment horizontal="left" vertical="center" wrapText="1" indent="3"/>
    </xf>
    <xf numFmtId="0" fontId="18" fillId="0" borderId="0" xfId="0" quotePrefix="1" applyNumberFormat="1" applyFont="1" applyAlignment="1">
      <alignment horizontal="left" vertical="center" indent="3" shrinkToFit="1"/>
    </xf>
    <xf numFmtId="0" fontId="19" fillId="0" borderId="0" xfId="0" applyNumberFormat="1" applyFont="1" applyAlignment="1">
      <alignment horizontal="left" vertical="center" wrapText="1" indent="3"/>
    </xf>
    <xf numFmtId="0" fontId="19" fillId="0" borderId="0" xfId="0" applyNumberFormat="1" applyFont="1" applyAlignment="1">
      <alignment horizontal="left" vertical="center" indent="3" shrinkToFit="1"/>
    </xf>
    <xf numFmtId="49" fontId="0" fillId="3" borderId="20" xfId="0" applyNumberFormat="1" applyFill="1" applyBorder="1" applyAlignment="1">
      <alignment horizontal="left" vertical="center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37</v>
      </c>
    </row>
    <row r="2" spans="1:7" ht="57.75" customHeight="1" x14ac:dyDescent="0.2">
      <c r="A2" s="69" t="s">
        <v>38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40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23.25" hidden="1" customHeight="1" x14ac:dyDescent="0.2">
      <c r="B2" s="96" t="s">
        <v>23</v>
      </c>
      <c r="C2" s="97"/>
      <c r="D2" s="98"/>
      <c r="E2" s="99"/>
      <c r="F2" s="100"/>
      <c r="G2" s="100"/>
      <c r="H2" s="100"/>
      <c r="I2" s="100"/>
      <c r="J2" s="92"/>
      <c r="O2" s="1"/>
    </row>
    <row r="3" spans="1:15" ht="23.25" hidden="1" customHeight="1" x14ac:dyDescent="0.2">
      <c r="B3" s="101"/>
      <c r="C3" s="102"/>
      <c r="D3" s="103"/>
      <c r="E3" s="103"/>
      <c r="F3" s="104"/>
      <c r="G3" s="104"/>
      <c r="H3" s="102"/>
      <c r="I3" s="105"/>
      <c r="J3" s="93"/>
    </row>
    <row r="4" spans="1:15" ht="23.25" customHeight="1" x14ac:dyDescent="0.2">
      <c r="A4" s="95">
        <v>300225</v>
      </c>
      <c r="B4" s="101"/>
      <c r="C4" s="102"/>
      <c r="D4" s="106" t="s">
        <v>41</v>
      </c>
      <c r="E4" s="106" t="s">
        <v>42</v>
      </c>
      <c r="F4" s="107"/>
      <c r="G4" s="107"/>
      <c r="H4" s="107"/>
      <c r="I4" s="107"/>
      <c r="J4" s="94"/>
    </row>
    <row r="5" spans="1:15" ht="24" customHeight="1" x14ac:dyDescent="0.2">
      <c r="B5" s="44" t="s">
        <v>22</v>
      </c>
      <c r="C5" s="31"/>
      <c r="D5" s="108" t="s">
        <v>43</v>
      </c>
      <c r="E5" s="34"/>
      <c r="F5" s="34"/>
      <c r="G5" s="34"/>
      <c r="H5" s="35" t="s">
        <v>33</v>
      </c>
      <c r="I5" s="108" t="s">
        <v>46</v>
      </c>
      <c r="J5" s="45"/>
    </row>
    <row r="6" spans="1:15" ht="15.75" customHeight="1" x14ac:dyDescent="0.2">
      <c r="B6" s="46"/>
      <c r="C6" s="13"/>
      <c r="D6" s="10"/>
      <c r="E6" s="19"/>
      <c r="F6" s="19"/>
      <c r="G6" s="19"/>
      <c r="H6" s="14" t="s">
        <v>34</v>
      </c>
      <c r="I6" s="10"/>
      <c r="J6" s="47"/>
    </row>
    <row r="7" spans="1:15" ht="15.75" customHeight="1" x14ac:dyDescent="0.2">
      <c r="B7" s="48"/>
      <c r="C7" s="28"/>
      <c r="D7" s="109" t="s">
        <v>45</v>
      </c>
      <c r="E7" s="109" t="s">
        <v>44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33</v>
      </c>
      <c r="I8" s="10"/>
      <c r="J8" s="47"/>
    </row>
    <row r="9" spans="1:15" ht="15.75" hidden="1" customHeight="1" x14ac:dyDescent="0.2">
      <c r="B9" s="50"/>
      <c r="D9" s="10"/>
      <c r="H9" s="14" t="s">
        <v>34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110" t="s">
        <v>47</v>
      </c>
      <c r="E11" s="110"/>
      <c r="F11" s="110"/>
      <c r="G11" s="110"/>
      <c r="H11" s="35" t="s">
        <v>33</v>
      </c>
      <c r="I11" s="108" t="s">
        <v>51</v>
      </c>
      <c r="J11" s="45"/>
    </row>
    <row r="12" spans="1:15" ht="15.75" customHeight="1" x14ac:dyDescent="0.2">
      <c r="B12" s="46"/>
      <c r="C12" s="13"/>
      <c r="D12" s="111" t="s">
        <v>48</v>
      </c>
      <c r="E12" s="111"/>
      <c r="F12" s="111"/>
      <c r="G12" s="111"/>
      <c r="H12" s="14" t="s">
        <v>34</v>
      </c>
      <c r="I12" s="113" t="s">
        <v>52</v>
      </c>
      <c r="J12" s="47"/>
    </row>
    <row r="13" spans="1:15" ht="15.75" customHeight="1" x14ac:dyDescent="0.2">
      <c r="B13" s="48"/>
      <c r="C13" s="28"/>
      <c r="D13" s="109" t="s">
        <v>50</v>
      </c>
      <c r="E13" s="112" t="s">
        <v>49</v>
      </c>
      <c r="F13" s="112"/>
      <c r="G13" s="112"/>
      <c r="H13" s="112"/>
      <c r="I13" s="36"/>
      <c r="J13" s="49"/>
    </row>
    <row r="14" spans="1:15" ht="24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31</v>
      </c>
      <c r="C15" s="20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62" t="s">
        <v>25</v>
      </c>
      <c r="B16" s="163" t="s">
        <v>25</v>
      </c>
      <c r="C16" s="21"/>
      <c r="D16" s="22"/>
      <c r="E16" s="84"/>
      <c r="F16" s="76"/>
      <c r="G16" s="84"/>
      <c r="H16" s="77"/>
      <c r="I16" s="76">
        <v>1731231.26</v>
      </c>
      <c r="J16" s="77"/>
    </row>
    <row r="17" spans="1:10" ht="23.25" customHeight="1" x14ac:dyDescent="0.2">
      <c r="A17" s="162" t="s">
        <v>26</v>
      </c>
      <c r="B17" s="163" t="s">
        <v>26</v>
      </c>
      <c r="C17" s="21"/>
      <c r="D17" s="22"/>
      <c r="E17" s="84"/>
      <c r="F17" s="76"/>
      <c r="G17" s="84"/>
      <c r="H17" s="77"/>
      <c r="I17" s="76">
        <v>0</v>
      </c>
      <c r="J17" s="77"/>
    </row>
    <row r="18" spans="1:10" ht="23.25" customHeight="1" x14ac:dyDescent="0.2">
      <c r="A18" s="162" t="s">
        <v>27</v>
      </c>
      <c r="B18" s="163" t="s">
        <v>27</v>
      </c>
      <c r="C18" s="21"/>
      <c r="D18" s="22"/>
      <c r="E18" s="84"/>
      <c r="F18" s="76"/>
      <c r="G18" s="84"/>
      <c r="H18" s="77"/>
      <c r="I18" s="76">
        <v>0</v>
      </c>
      <c r="J18" s="77"/>
    </row>
    <row r="19" spans="1:10" ht="23.25" customHeight="1" x14ac:dyDescent="0.2">
      <c r="A19" s="162" t="s">
        <v>91</v>
      </c>
      <c r="B19" s="163" t="s">
        <v>91</v>
      </c>
      <c r="C19" s="21"/>
      <c r="D19" s="22"/>
      <c r="E19" s="84"/>
      <c r="F19" s="76"/>
      <c r="G19" s="84"/>
      <c r="H19" s="77"/>
      <c r="I19" s="76">
        <v>0</v>
      </c>
      <c r="J19" s="77"/>
    </row>
    <row r="20" spans="1:10" ht="23.25" customHeight="1" x14ac:dyDescent="0.2">
      <c r="A20" s="162" t="s">
        <v>92</v>
      </c>
      <c r="B20" s="163" t="s">
        <v>92</v>
      </c>
      <c r="C20" s="21"/>
      <c r="D20" s="22"/>
      <c r="E20" s="84"/>
      <c r="F20" s="76"/>
      <c r="G20" s="84"/>
      <c r="H20" s="77"/>
      <c r="I20" s="76">
        <v>0</v>
      </c>
      <c r="J20" s="77"/>
    </row>
    <row r="21" spans="1:10" ht="23.25" customHeight="1" x14ac:dyDescent="0.2">
      <c r="B21" s="54" t="s">
        <v>28</v>
      </c>
      <c r="C21" s="23"/>
      <c r="D21" s="24"/>
      <c r="E21" s="78"/>
      <c r="F21" s="79"/>
      <c r="G21" s="78"/>
      <c r="H21" s="80"/>
      <c r="I21" s="79">
        <f>SUM(I16:J20)</f>
        <v>1731231.26</v>
      </c>
      <c r="J21" s="80"/>
    </row>
    <row r="22" spans="1:10" ht="33" customHeight="1" x14ac:dyDescent="0.2">
      <c r="B22" s="51" t="s">
        <v>32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12</v>
      </c>
      <c r="F23" s="32" t="s">
        <v>0</v>
      </c>
      <c r="G23" s="86">
        <v>0</v>
      </c>
      <c r="H23" s="86"/>
      <c r="I23" s="86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12</v>
      </c>
      <c r="F24" s="33" t="s">
        <v>0</v>
      </c>
      <c r="G24" s="85">
        <v>0</v>
      </c>
      <c r="H24" s="85"/>
      <c r="I24" s="85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75">
        <v>1731231.26</v>
      </c>
      <c r="H25" s="75"/>
      <c r="I25" s="75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73">
        <v>363558.56</v>
      </c>
      <c r="H26" s="73"/>
      <c r="I26" s="73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74">
        <v>0</v>
      </c>
      <c r="H27" s="74"/>
      <c r="I27" s="74"/>
      <c r="J27" s="55" t="str">
        <f t="shared" si="0"/>
        <v>CZK</v>
      </c>
    </row>
    <row r="28" spans="1:10" ht="27.75" hidden="1" customHeight="1" x14ac:dyDescent="0.2">
      <c r="B28" s="140" t="s">
        <v>24</v>
      </c>
      <c r="C28" s="141"/>
      <c r="D28" s="141"/>
      <c r="E28" s="142"/>
      <c r="F28" s="143"/>
      <c r="G28" s="144">
        <v>1731231.26</v>
      </c>
      <c r="H28" s="145"/>
      <c r="I28" s="145"/>
      <c r="J28" s="146" t="str">
        <f t="shared" si="0"/>
        <v>CZK</v>
      </c>
    </row>
    <row r="29" spans="1:10" ht="27.75" customHeight="1" x14ac:dyDescent="0.2">
      <c r="B29" s="140" t="s">
        <v>35</v>
      </c>
      <c r="C29" s="147"/>
      <c r="D29" s="147"/>
      <c r="E29" s="147"/>
      <c r="F29" s="147"/>
      <c r="G29" s="144">
        <v>2094789.82</v>
      </c>
      <c r="H29" s="144"/>
      <c r="I29" s="144"/>
      <c r="J29" s="148" t="s">
        <v>72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39</v>
      </c>
      <c r="C32" s="39"/>
      <c r="D32" s="40"/>
      <c r="E32" s="40"/>
      <c r="F32" s="9" t="s">
        <v>11</v>
      </c>
      <c r="G32" s="40"/>
      <c r="H32" s="41">
        <f ca="1">TODAY()</f>
        <v>45666</v>
      </c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25">
      <c r="B37" s="16" t="s">
        <v>16</v>
      </c>
      <c r="C37" s="2"/>
      <c r="D37" s="2"/>
      <c r="E37" s="2"/>
      <c r="F37" s="133"/>
      <c r="G37" s="133"/>
      <c r="H37" s="133"/>
      <c r="I37" s="133"/>
      <c r="J37" s="2"/>
    </row>
    <row r="38" spans="1:10" ht="29.25" customHeight="1" x14ac:dyDescent="0.2">
      <c r="A38" s="114" t="s">
        <v>36</v>
      </c>
      <c r="B38" s="115" t="s">
        <v>17</v>
      </c>
      <c r="C38" s="116" t="s">
        <v>6</v>
      </c>
      <c r="D38" s="116"/>
      <c r="E38" s="117"/>
      <c r="F38" s="134" t="str">
        <f>B23</f>
        <v>Základ pro sníženou DPH</v>
      </c>
      <c r="G38" s="134" t="str">
        <f>B25</f>
        <v>Základ pro základní DPH</v>
      </c>
      <c r="H38" s="135" t="s">
        <v>18</v>
      </c>
      <c r="I38" s="135" t="s">
        <v>1</v>
      </c>
      <c r="J38" s="118" t="s">
        <v>0</v>
      </c>
    </row>
    <row r="39" spans="1:10" ht="23.25" customHeight="1" x14ac:dyDescent="0.2">
      <c r="A39" s="119">
        <v>1</v>
      </c>
      <c r="B39" s="120" t="s">
        <v>41</v>
      </c>
      <c r="C39" s="123" t="s">
        <v>42</v>
      </c>
      <c r="D39" s="123"/>
      <c r="E39" s="124"/>
      <c r="F39" s="136">
        <v>0</v>
      </c>
      <c r="G39" s="136">
        <v>1731231.26</v>
      </c>
      <c r="H39" s="137">
        <v>363558.56</v>
      </c>
      <c r="I39" s="137">
        <v>2094789.82</v>
      </c>
      <c r="J39" s="122">
        <f>IF(_xlfn.SINGLE(CenaCelkemVypocet)=0,"",I39/_xlfn.SINGLE(CenaCelkemVypocet)*100)</f>
        <v>100</v>
      </c>
    </row>
    <row r="40" spans="1:10" ht="23.25" customHeight="1" x14ac:dyDescent="0.2">
      <c r="A40" s="119">
        <v>2</v>
      </c>
      <c r="B40" s="125" t="s">
        <v>53</v>
      </c>
      <c r="C40" s="123" t="s">
        <v>54</v>
      </c>
      <c r="D40" s="123"/>
      <c r="E40" s="124"/>
      <c r="F40" s="137">
        <v>0</v>
      </c>
      <c r="G40" s="137">
        <v>991638.66</v>
      </c>
      <c r="H40" s="137">
        <v>208244.12</v>
      </c>
      <c r="I40" s="137">
        <v>1199882.78</v>
      </c>
      <c r="J40" s="122">
        <f>IF(_xlfn.SINGLE(CenaCelkemVypocet)=0,"",I40/_xlfn.SINGLE(CenaCelkemVypocet)*100)</f>
        <v>57.279387580755007</v>
      </c>
    </row>
    <row r="41" spans="1:10" ht="23.25" customHeight="1" x14ac:dyDescent="0.2">
      <c r="A41" s="119">
        <v>3</v>
      </c>
      <c r="B41" s="126" t="s">
        <v>55</v>
      </c>
      <c r="C41" s="123" t="s">
        <v>56</v>
      </c>
      <c r="D41" s="123"/>
      <c r="E41" s="124"/>
      <c r="F41" s="137">
        <v>0</v>
      </c>
      <c r="G41" s="137">
        <v>316008.42</v>
      </c>
      <c r="H41" s="137">
        <v>66361.77</v>
      </c>
      <c r="I41" s="137">
        <v>382370.19</v>
      </c>
      <c r="J41" s="122">
        <f>IF(_xlfn.SINGLE(CenaCelkemVypocet)=0,"",I41/_xlfn.SINGLE(CenaCelkemVypocet)*100)</f>
        <v>18.253391645754704</v>
      </c>
    </row>
    <row r="42" spans="1:10" ht="23.25" customHeight="1" x14ac:dyDescent="0.2">
      <c r="A42" s="119">
        <v>3</v>
      </c>
      <c r="B42" s="126" t="s">
        <v>57</v>
      </c>
      <c r="C42" s="123" t="s">
        <v>58</v>
      </c>
      <c r="D42" s="123"/>
      <c r="E42" s="124"/>
      <c r="F42" s="137">
        <v>0</v>
      </c>
      <c r="G42" s="137">
        <v>110866.75</v>
      </c>
      <c r="H42" s="137">
        <v>23282.02</v>
      </c>
      <c r="I42" s="137">
        <v>134148.76999999999</v>
      </c>
      <c r="J42" s="122">
        <f>IF(_xlfn.SINGLE(CenaCelkemVypocet)=0,"",I42/_xlfn.SINGLE(CenaCelkemVypocet)*100)</f>
        <v>6.4039250486714687</v>
      </c>
    </row>
    <row r="43" spans="1:10" ht="23.25" customHeight="1" x14ac:dyDescent="0.2">
      <c r="A43" s="119">
        <v>3</v>
      </c>
      <c r="B43" s="126" t="s">
        <v>59</v>
      </c>
      <c r="C43" s="123" t="s">
        <v>60</v>
      </c>
      <c r="D43" s="123"/>
      <c r="E43" s="124"/>
      <c r="F43" s="137">
        <v>0</v>
      </c>
      <c r="G43" s="137">
        <v>232518.23</v>
      </c>
      <c r="H43" s="137">
        <v>48828.83</v>
      </c>
      <c r="I43" s="137">
        <v>281347.06</v>
      </c>
      <c r="J43" s="122">
        <f>IF(_xlfn.SINGLE(CenaCelkemVypocet)=0,"",I43/_xlfn.SINGLE(CenaCelkemVypocet)*100)</f>
        <v>13.430801377486167</v>
      </c>
    </row>
    <row r="44" spans="1:10" ht="23.25" customHeight="1" x14ac:dyDescent="0.2">
      <c r="A44" s="119">
        <v>3</v>
      </c>
      <c r="B44" s="126" t="s">
        <v>61</v>
      </c>
      <c r="C44" s="123" t="s">
        <v>62</v>
      </c>
      <c r="D44" s="123"/>
      <c r="E44" s="124"/>
      <c r="F44" s="137">
        <v>0</v>
      </c>
      <c r="G44" s="137">
        <v>65470.6</v>
      </c>
      <c r="H44" s="137">
        <v>13748.83</v>
      </c>
      <c r="I44" s="137">
        <v>79219.429999999993</v>
      </c>
      <c r="J44" s="122">
        <f>IF(_xlfn.SINGLE(CenaCelkemVypocet)=0,"",I44/_xlfn.SINGLE(CenaCelkemVypocet)*100)</f>
        <v>3.7817364417018218</v>
      </c>
    </row>
    <row r="45" spans="1:10" ht="23.25" customHeight="1" x14ac:dyDescent="0.2">
      <c r="A45" s="119">
        <v>3</v>
      </c>
      <c r="B45" s="126" t="s">
        <v>63</v>
      </c>
      <c r="C45" s="123" t="s">
        <v>64</v>
      </c>
      <c r="D45" s="123"/>
      <c r="E45" s="124"/>
      <c r="F45" s="137">
        <v>0</v>
      </c>
      <c r="G45" s="137">
        <v>65470.6</v>
      </c>
      <c r="H45" s="137">
        <v>13748.83</v>
      </c>
      <c r="I45" s="137">
        <v>79219.429999999993</v>
      </c>
      <c r="J45" s="122">
        <f>IF(_xlfn.SINGLE(CenaCelkemVypocet)=0,"",I45/_xlfn.SINGLE(CenaCelkemVypocet)*100)</f>
        <v>3.7817364417018218</v>
      </c>
    </row>
    <row r="46" spans="1:10" ht="23.25" customHeight="1" x14ac:dyDescent="0.2">
      <c r="A46" s="119">
        <v>3</v>
      </c>
      <c r="B46" s="126" t="s">
        <v>65</v>
      </c>
      <c r="C46" s="123" t="s">
        <v>66</v>
      </c>
      <c r="D46" s="123"/>
      <c r="E46" s="124"/>
      <c r="F46" s="137">
        <v>0</v>
      </c>
      <c r="G46" s="137">
        <v>65470.6</v>
      </c>
      <c r="H46" s="137">
        <v>13748.83</v>
      </c>
      <c r="I46" s="137">
        <v>79219.429999999993</v>
      </c>
      <c r="J46" s="122">
        <f>IF(_xlfn.SINGLE(CenaCelkemVypocet)=0,"",I46/_xlfn.SINGLE(CenaCelkemVypocet)*100)</f>
        <v>3.7817364417018218</v>
      </c>
    </row>
    <row r="47" spans="1:10" ht="23.25" customHeight="1" x14ac:dyDescent="0.2">
      <c r="A47" s="119">
        <v>3</v>
      </c>
      <c r="B47" s="126" t="s">
        <v>67</v>
      </c>
      <c r="C47" s="123" t="s">
        <v>68</v>
      </c>
      <c r="D47" s="123"/>
      <c r="E47" s="124"/>
      <c r="F47" s="137">
        <v>0</v>
      </c>
      <c r="G47" s="137">
        <v>135833.46</v>
      </c>
      <c r="H47" s="137">
        <v>28525.03</v>
      </c>
      <c r="I47" s="137">
        <v>164358.49</v>
      </c>
      <c r="J47" s="122">
        <f>IF(_xlfn.SINGLE(CenaCelkemVypocet)=0,"",I47/_xlfn.SINGLE(CenaCelkemVypocet)*100)</f>
        <v>7.846061138486915</v>
      </c>
    </row>
    <row r="48" spans="1:10" ht="23.25" customHeight="1" x14ac:dyDescent="0.2">
      <c r="A48" s="119">
        <v>2</v>
      </c>
      <c r="B48" s="127" t="s">
        <v>69</v>
      </c>
      <c r="C48" s="123" t="s">
        <v>70</v>
      </c>
      <c r="D48" s="123"/>
      <c r="E48" s="124"/>
      <c r="F48" s="138">
        <v>0</v>
      </c>
      <c r="G48" s="138">
        <v>739592.6</v>
      </c>
      <c r="H48" s="138">
        <v>155314.45000000001</v>
      </c>
      <c r="I48" s="138">
        <v>894907.05</v>
      </c>
      <c r="J48" s="128">
        <f>IF(_xlfn.SINGLE(CenaCelkemVypocet)=0,"",I48/_xlfn.SINGLE(CenaCelkemVypocet)*100)</f>
        <v>42.720612896619862</v>
      </c>
    </row>
    <row r="49" spans="1:10" ht="23.25" customHeight="1" x14ac:dyDescent="0.2">
      <c r="A49" s="114"/>
      <c r="B49" s="129" t="s">
        <v>71</v>
      </c>
      <c r="C49" s="130"/>
      <c r="D49" s="130"/>
      <c r="E49" s="131"/>
      <c r="F49" s="139">
        <f>SUMIF(A39:A48,"=1",F39:F48)</f>
        <v>0</v>
      </c>
      <c r="G49" s="139">
        <f>SUMIF(A39:A48,"=1",G39:G48)</f>
        <v>1731231.26</v>
      </c>
      <c r="H49" s="139">
        <f>SUMIF(A39:A48,"=1",H39:H48)</f>
        <v>363558.56</v>
      </c>
      <c r="I49" s="139">
        <f>SUMIF(A39:A48,"=1",I39:I48)</f>
        <v>2094789.82</v>
      </c>
      <c r="J49" s="132">
        <f>SUMIF(A39:A48,"=1",J39:J48)</f>
        <v>100</v>
      </c>
    </row>
    <row r="53" spans="1:10" ht="15.75" x14ac:dyDescent="0.25">
      <c r="B53" s="149" t="s">
        <v>73</v>
      </c>
    </row>
    <row r="54" spans="1:10" ht="23.25" customHeight="1" x14ac:dyDescent="0.2">
      <c r="A54" s="150"/>
      <c r="B54" s="151" t="s">
        <v>17</v>
      </c>
      <c r="C54" s="117" t="s">
        <v>6</v>
      </c>
      <c r="D54" s="117"/>
      <c r="E54" s="117"/>
      <c r="F54" s="152" t="s">
        <v>74</v>
      </c>
      <c r="G54" s="153"/>
      <c r="H54" s="153"/>
      <c r="I54" s="153" t="s">
        <v>28</v>
      </c>
      <c r="J54" s="153" t="s">
        <v>0</v>
      </c>
    </row>
    <row r="55" spans="1:10" ht="23.25" customHeight="1" x14ac:dyDescent="0.2">
      <c r="A55" s="114"/>
      <c r="B55" s="120" t="s">
        <v>75</v>
      </c>
      <c r="C55" s="123" t="s">
        <v>76</v>
      </c>
      <c r="D55" s="123"/>
      <c r="E55" s="124"/>
      <c r="F55" s="154" t="s">
        <v>25</v>
      </c>
      <c r="G55" s="136"/>
      <c r="H55" s="136"/>
      <c r="I55" s="136">
        <v>135833.46</v>
      </c>
      <c r="J55" s="121">
        <f>IF(I63=0,"",I55/I63*100)</f>
        <v>7.8460609589501047</v>
      </c>
    </row>
    <row r="56" spans="1:10" ht="23.25" customHeight="1" x14ac:dyDescent="0.2">
      <c r="A56" s="114"/>
      <c r="B56" s="120" t="s">
        <v>77</v>
      </c>
      <c r="C56" s="123" t="s">
        <v>78</v>
      </c>
      <c r="D56" s="123"/>
      <c r="E56" s="124"/>
      <c r="F56" s="154" t="s">
        <v>25</v>
      </c>
      <c r="G56" s="136"/>
      <c r="H56" s="136"/>
      <c r="I56" s="136">
        <v>316008.42</v>
      </c>
      <c r="J56" s="121">
        <f>IF(I63=0,"",I56/I63*100)</f>
        <v>18.253391519744159</v>
      </c>
    </row>
    <row r="57" spans="1:10" ht="23.25" customHeight="1" x14ac:dyDescent="0.2">
      <c r="A57" s="114"/>
      <c r="B57" s="120" t="s">
        <v>79</v>
      </c>
      <c r="C57" s="123" t="s">
        <v>80</v>
      </c>
      <c r="D57" s="123"/>
      <c r="E57" s="124"/>
      <c r="F57" s="154" t="s">
        <v>25</v>
      </c>
      <c r="G57" s="136"/>
      <c r="H57" s="136"/>
      <c r="I57" s="136">
        <v>739592.6</v>
      </c>
      <c r="J57" s="121">
        <f>IF(I63=0,"",I57/I63*100)</f>
        <v>42.720612611858677</v>
      </c>
    </row>
    <row r="58" spans="1:10" ht="23.25" customHeight="1" x14ac:dyDescent="0.2">
      <c r="A58" s="114"/>
      <c r="B58" s="120" t="s">
        <v>81</v>
      </c>
      <c r="C58" s="123" t="s">
        <v>82</v>
      </c>
      <c r="D58" s="123"/>
      <c r="E58" s="124"/>
      <c r="F58" s="154" t="s">
        <v>25</v>
      </c>
      <c r="G58" s="136"/>
      <c r="H58" s="136"/>
      <c r="I58" s="136">
        <v>110866.75</v>
      </c>
      <c r="J58" s="121">
        <f>IF(I63=0,"",I58/I63*100)</f>
        <v>6.4039249152652191</v>
      </c>
    </row>
    <row r="59" spans="1:10" ht="23.25" customHeight="1" x14ac:dyDescent="0.2">
      <c r="A59" s="114"/>
      <c r="B59" s="120" t="s">
        <v>83</v>
      </c>
      <c r="C59" s="123" t="s">
        <v>84</v>
      </c>
      <c r="D59" s="123"/>
      <c r="E59" s="124"/>
      <c r="F59" s="154" t="s">
        <v>25</v>
      </c>
      <c r="G59" s="136"/>
      <c r="H59" s="136"/>
      <c r="I59" s="136">
        <v>232518.23</v>
      </c>
      <c r="J59" s="121">
        <f>IF(I63=0,"",I59/I63*100)</f>
        <v>13.430801266839415</v>
      </c>
    </row>
    <row r="60" spans="1:10" ht="23.25" customHeight="1" x14ac:dyDescent="0.2">
      <c r="A60" s="114"/>
      <c r="B60" s="120" t="s">
        <v>85</v>
      </c>
      <c r="C60" s="123" t="s">
        <v>86</v>
      </c>
      <c r="D60" s="123"/>
      <c r="E60" s="124"/>
      <c r="F60" s="154" t="s">
        <v>25</v>
      </c>
      <c r="G60" s="136"/>
      <c r="H60" s="136"/>
      <c r="I60" s="136">
        <v>65470.6</v>
      </c>
      <c r="J60" s="121">
        <f>IF(I63=0,"",I60/I63*100)</f>
        <v>3.7817362424474696</v>
      </c>
    </row>
    <row r="61" spans="1:10" ht="23.25" customHeight="1" x14ac:dyDescent="0.2">
      <c r="A61" s="114"/>
      <c r="B61" s="120" t="s">
        <v>87</v>
      </c>
      <c r="C61" s="123" t="s">
        <v>88</v>
      </c>
      <c r="D61" s="123"/>
      <c r="E61" s="124"/>
      <c r="F61" s="154" t="s">
        <v>25</v>
      </c>
      <c r="G61" s="136"/>
      <c r="H61" s="136"/>
      <c r="I61" s="136">
        <v>65470.6</v>
      </c>
      <c r="J61" s="121">
        <f>IF(I63=0,"",I61/I63*100)</f>
        <v>3.7817362424474696</v>
      </c>
    </row>
    <row r="62" spans="1:10" ht="23.25" customHeight="1" x14ac:dyDescent="0.2">
      <c r="A62" s="114"/>
      <c r="B62" s="155" t="s">
        <v>89</v>
      </c>
      <c r="C62" s="123" t="s">
        <v>90</v>
      </c>
      <c r="D62" s="123"/>
      <c r="E62" s="124"/>
      <c r="F62" s="156" t="s">
        <v>25</v>
      </c>
      <c r="G62" s="160"/>
      <c r="H62" s="160"/>
      <c r="I62" s="160">
        <v>65470.6</v>
      </c>
      <c r="J62" s="157">
        <f>IF(I63=0,"",I62/I63*100)</f>
        <v>3.7817362424474696</v>
      </c>
    </row>
    <row r="63" spans="1:10" ht="23.25" customHeight="1" x14ac:dyDescent="0.2">
      <c r="A63" s="114"/>
      <c r="B63" s="129" t="s">
        <v>1</v>
      </c>
      <c r="C63" s="130"/>
      <c r="D63" s="130"/>
      <c r="E63" s="131"/>
      <c r="F63" s="158"/>
      <c r="G63" s="161"/>
      <c r="H63" s="161"/>
      <c r="I63" s="161">
        <f>SUM(I55:I62)</f>
        <v>1731231.2600000002</v>
      </c>
      <c r="J63" s="159">
        <f>SUM(J55:J62)</f>
        <v>99.999999999999972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9:E59"/>
    <mergeCell ref="C60:E60"/>
    <mergeCell ref="C61:E61"/>
    <mergeCell ref="C62:E62"/>
    <mergeCell ref="B63:E63"/>
    <mergeCell ref="B49:E49"/>
    <mergeCell ref="C55:E55"/>
    <mergeCell ref="C56:E56"/>
    <mergeCell ref="C57:E57"/>
    <mergeCell ref="C58:E5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8" t="s">
        <v>7</v>
      </c>
      <c r="B1" s="88"/>
      <c r="C1" s="89"/>
      <c r="D1" s="88"/>
      <c r="E1" s="88"/>
      <c r="F1" s="88"/>
      <c r="G1" s="88"/>
    </row>
    <row r="2" spans="1:7" ht="24.95" customHeight="1" x14ac:dyDescent="0.2">
      <c r="A2" s="18" t="s">
        <v>8</v>
      </c>
      <c r="B2" s="17"/>
      <c r="C2" s="90"/>
      <c r="D2" s="90"/>
      <c r="E2" s="90"/>
      <c r="F2" s="90"/>
      <c r="G2" s="91"/>
    </row>
    <row r="3" spans="1:7" ht="24.95" customHeight="1" x14ac:dyDescent="0.2">
      <c r="A3" s="18" t="s">
        <v>9</v>
      </c>
      <c r="B3" s="17"/>
      <c r="C3" s="90"/>
      <c r="D3" s="90"/>
      <c r="E3" s="90"/>
      <c r="F3" s="90"/>
      <c r="G3" s="91"/>
    </row>
    <row r="4" spans="1:7" ht="24.95" customHeight="1" x14ac:dyDescent="0.2">
      <c r="A4" s="18" t="s">
        <v>10</v>
      </c>
      <c r="B4" s="17"/>
      <c r="C4" s="90"/>
      <c r="D4" s="90"/>
      <c r="E4" s="90"/>
      <c r="F4" s="90"/>
      <c r="G4" s="9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AB37-6294-4A23-8BB4-3DCE5AA56C63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66" t="s">
        <v>97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ht="15.95" customHeight="1" x14ac:dyDescent="0.2">
      <c r="A7" s="174" t="s">
        <v>97</v>
      </c>
      <c r="B7" s="175" t="s">
        <v>55</v>
      </c>
      <c r="C7" s="176" t="s">
        <v>56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100</v>
      </c>
    </row>
    <row r="8" spans="1:60" x14ac:dyDescent="0.2">
      <c r="A8" s="164"/>
      <c r="D8" s="8"/>
    </row>
    <row r="9" spans="1:60" ht="38.25" x14ac:dyDescent="0.2">
      <c r="A9" s="178" t="s">
        <v>101</v>
      </c>
      <c r="B9" s="181" t="s">
        <v>102</v>
      </c>
      <c r="C9" s="181" t="s">
        <v>103</v>
      </c>
      <c r="D9" s="179" t="s">
        <v>104</v>
      </c>
      <c r="E9" s="180" t="s">
        <v>105</v>
      </c>
      <c r="F9" s="182" t="s">
        <v>106</v>
      </c>
      <c r="G9" s="180" t="s">
        <v>28</v>
      </c>
      <c r="H9" s="183" t="s">
        <v>29</v>
      </c>
      <c r="I9" s="183" t="s">
        <v>110</v>
      </c>
      <c r="J9" s="183" t="s">
        <v>30</v>
      </c>
      <c r="K9" s="183" t="s">
        <v>111</v>
      </c>
      <c r="L9" s="183" t="s">
        <v>112</v>
      </c>
      <c r="M9" s="183" t="s">
        <v>113</v>
      </c>
      <c r="N9" s="183" t="s">
        <v>114</v>
      </c>
      <c r="O9" s="183" t="s">
        <v>115</v>
      </c>
      <c r="P9" s="183" t="s">
        <v>116</v>
      </c>
      <c r="Q9" s="183" t="s">
        <v>117</v>
      </c>
      <c r="R9" s="183" t="s">
        <v>118</v>
      </c>
      <c r="S9" s="183" t="s">
        <v>119</v>
      </c>
      <c r="T9" s="183" t="s">
        <v>120</v>
      </c>
      <c r="U9" s="183" t="s">
        <v>121</v>
      </c>
      <c r="V9" s="183" t="s">
        <v>122</v>
      </c>
      <c r="W9" s="183" t="s">
        <v>123</v>
      </c>
      <c r="X9" s="183" t="s">
        <v>124</v>
      </c>
      <c r="Y9" s="19"/>
      <c r="Z9" s="19"/>
      <c r="AA9" s="19"/>
      <c r="AB9" s="19"/>
      <c r="AC9" s="19"/>
      <c r="AD9" s="19" t="s">
        <v>109</v>
      </c>
      <c r="AE9" s="19" t="s">
        <v>107</v>
      </c>
      <c r="AF9" t="s">
        <v>108</v>
      </c>
    </row>
    <row r="10" spans="1:60" x14ac:dyDescent="0.2">
      <c r="A10" s="171"/>
      <c r="B10" s="184"/>
      <c r="C10" s="184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9"/>
      <c r="T10" s="188"/>
      <c r="U10" s="188"/>
      <c r="V10" s="188"/>
      <c r="W10" s="189"/>
      <c r="X10" s="189"/>
      <c r="AH10" s="197"/>
      <c r="AI10" s="197"/>
      <c r="AJ10" s="198"/>
    </row>
    <row r="11" spans="1:60" x14ac:dyDescent="0.2">
      <c r="A11" s="185" t="s">
        <v>125</v>
      </c>
      <c r="B11" s="190" t="s">
        <v>77</v>
      </c>
      <c r="C11" s="190" t="s">
        <v>78</v>
      </c>
      <c r="D11" s="191"/>
      <c r="E11" s="192"/>
      <c r="F11" s="193"/>
      <c r="G11" s="194">
        <f>SUMIF(AE12:AE136,"&lt;&gt;NOR",G12:G136)</f>
        <v>316008.42</v>
      </c>
      <c r="H11" s="193"/>
      <c r="I11" s="193">
        <f>SUM(I12:I136)</f>
        <v>92092.53</v>
      </c>
      <c r="J11" s="193"/>
      <c r="K11" s="193">
        <f>SUM(K12:K136)</f>
        <v>223915.88999999996</v>
      </c>
      <c r="L11" s="193"/>
      <c r="M11" s="193">
        <f>SUM(M12:M136)</f>
        <v>382370.18819999992</v>
      </c>
      <c r="N11" s="193"/>
      <c r="O11" s="193">
        <f>SUM(O12:O136)</f>
        <v>47.28</v>
      </c>
      <c r="P11" s="193"/>
      <c r="Q11" s="193">
        <f>SUM(Q12:Q136)</f>
        <v>0</v>
      </c>
      <c r="R11" s="195"/>
      <c r="S11" s="195"/>
      <c r="T11" s="193"/>
      <c r="U11" s="193"/>
      <c r="V11" s="193">
        <f>SUM(V12:V136)</f>
        <v>115.92999999999999</v>
      </c>
      <c r="W11" s="195"/>
      <c r="X11" s="196"/>
      <c r="AE11" t="s">
        <v>126</v>
      </c>
      <c r="AH11" s="197"/>
      <c r="AI11" s="197"/>
      <c r="AJ11" s="198"/>
    </row>
    <row r="12" spans="1:60" ht="22.5" outlineLevel="1" x14ac:dyDescent="0.2">
      <c r="A12" s="199">
        <v>1</v>
      </c>
      <c r="B12" s="200" t="s">
        <v>127</v>
      </c>
      <c r="C12" s="200" t="s">
        <v>128</v>
      </c>
      <c r="D12" s="201" t="s">
        <v>129</v>
      </c>
      <c r="E12" s="202">
        <v>12</v>
      </c>
      <c r="F12" s="203">
        <v>897</v>
      </c>
      <c r="G12" s="203">
        <v>10764</v>
      </c>
      <c r="H12" s="203">
        <v>0</v>
      </c>
      <c r="I12" s="203">
        <f>ROUND(E12*H12,2)</f>
        <v>0</v>
      </c>
      <c r="J12" s="203">
        <v>897</v>
      </c>
      <c r="K12" s="203">
        <f>ROUND(E12*J12,2)</f>
        <v>10764</v>
      </c>
      <c r="L12" s="203">
        <v>21</v>
      </c>
      <c r="M12" s="203">
        <f>G12*(1+L12/100)</f>
        <v>13024.44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4" t="s">
        <v>130</v>
      </c>
      <c r="S12" s="204" t="s">
        <v>131</v>
      </c>
      <c r="T12" s="203" t="s">
        <v>132</v>
      </c>
      <c r="U12" s="203">
        <v>0</v>
      </c>
      <c r="V12" s="203">
        <f>ROUND(E12*U12,2)</f>
        <v>0</v>
      </c>
      <c r="W12" s="204"/>
      <c r="X12" s="204"/>
      <c r="Y12" s="205"/>
      <c r="Z12" s="205"/>
      <c r="AA12" s="205"/>
      <c r="AB12" s="205"/>
      <c r="AC12" s="205"/>
      <c r="AD12" s="205"/>
      <c r="AE12" s="205" t="s">
        <v>133</v>
      </c>
      <c r="AF12" s="205" t="s">
        <v>134</v>
      </c>
      <c r="AG12" s="205"/>
      <c r="AH12" s="206"/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33.75" outlineLevel="1" x14ac:dyDescent="0.2">
      <c r="A13" s="208"/>
      <c r="B13" s="209" t="s">
        <v>135</v>
      </c>
      <c r="C13" s="209"/>
      <c r="D13" s="210"/>
      <c r="E13" s="210"/>
      <c r="F13" s="210"/>
      <c r="G13" s="210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1"/>
      <c r="U13" s="211"/>
      <c r="V13" s="211"/>
      <c r="W13" s="212"/>
      <c r="X13" s="212"/>
      <c r="Y13" s="205"/>
      <c r="Z13" s="205"/>
      <c r="AA13" s="205"/>
      <c r="AB13" s="205"/>
      <c r="AC13" s="205"/>
      <c r="AD13" s="205"/>
      <c r="AE13" s="205" t="s">
        <v>136</v>
      </c>
      <c r="AF13" s="205"/>
      <c r="AG13" s="205"/>
      <c r="AH13" s="206" t="str">
        <f>B13</f>
        <v>https://podminky.urs.cz/item/CS_URS_2024_02/122451101_x000D_
40 m2, hloubka 0,3 m_x000D_
výměna zeminy na záhonu vedle parkoviště u OÚ - vyznačeno ve výkresovéčásti PD</v>
      </c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8"/>
      <c r="B14" s="213" t="s">
        <v>137</v>
      </c>
      <c r="C14" s="214"/>
      <c r="D14" s="215"/>
      <c r="E14" s="216">
        <v>12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138</v>
      </c>
      <c r="AF14" s="205">
        <v>5</v>
      </c>
      <c r="AG14" s="205"/>
      <c r="AH14" s="206"/>
      <c r="AI14" s="217" t="s">
        <v>137</v>
      </c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22.5" outlineLevel="1" x14ac:dyDescent="0.2">
      <c r="A15" s="199">
        <v>2</v>
      </c>
      <c r="B15" s="200" t="s">
        <v>139</v>
      </c>
      <c r="C15" s="200" t="s">
        <v>140</v>
      </c>
      <c r="D15" s="201" t="s">
        <v>129</v>
      </c>
      <c r="E15" s="202">
        <v>12</v>
      </c>
      <c r="F15" s="203">
        <v>537</v>
      </c>
      <c r="G15" s="203">
        <v>6444</v>
      </c>
      <c r="H15" s="203">
        <v>0</v>
      </c>
      <c r="I15" s="203">
        <f>ROUND(E15*H15,2)</f>
        <v>0</v>
      </c>
      <c r="J15" s="203">
        <v>537</v>
      </c>
      <c r="K15" s="203">
        <f>ROUND(E15*J15,2)</f>
        <v>6444</v>
      </c>
      <c r="L15" s="203">
        <v>21</v>
      </c>
      <c r="M15" s="203">
        <f>G15*(1+L15/100)</f>
        <v>7797.24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4" t="s">
        <v>141</v>
      </c>
      <c r="S15" s="204" t="s">
        <v>142</v>
      </c>
      <c r="T15" s="203" t="s">
        <v>142</v>
      </c>
      <c r="U15" s="203">
        <v>0.66300000000000003</v>
      </c>
      <c r="V15" s="203">
        <f>ROUND(E15*U15,2)</f>
        <v>7.96</v>
      </c>
      <c r="W15" s="204"/>
      <c r="X15" s="204"/>
      <c r="Y15" s="205"/>
      <c r="Z15" s="205"/>
      <c r="AA15" s="205"/>
      <c r="AB15" s="205"/>
      <c r="AC15" s="205"/>
      <c r="AD15" s="205"/>
      <c r="AE15" s="205" t="s">
        <v>133</v>
      </c>
      <c r="AF15" s="205" t="s">
        <v>143</v>
      </c>
      <c r="AG15" s="205"/>
      <c r="AH15" s="206"/>
      <c r="AI15" s="206"/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08"/>
      <c r="B16" s="213" t="s">
        <v>144</v>
      </c>
      <c r="C16" s="214"/>
      <c r="D16" s="215"/>
      <c r="E16" s="216">
        <v>12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S16" s="212"/>
      <c r="T16" s="211"/>
      <c r="U16" s="211"/>
      <c r="V16" s="211"/>
      <c r="W16" s="212"/>
      <c r="X16" s="212"/>
      <c r="Y16" s="205"/>
      <c r="Z16" s="205"/>
      <c r="AA16" s="205"/>
      <c r="AB16" s="205"/>
      <c r="AC16" s="205"/>
      <c r="AD16" s="205"/>
      <c r="AE16" s="205" t="s">
        <v>138</v>
      </c>
      <c r="AF16" s="205">
        <v>5</v>
      </c>
      <c r="AG16" s="205"/>
      <c r="AH16" s="206"/>
      <c r="AI16" s="217" t="s">
        <v>144</v>
      </c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ht="33.75" outlineLevel="1" x14ac:dyDescent="0.2">
      <c r="A17" s="199">
        <v>3</v>
      </c>
      <c r="B17" s="200" t="s">
        <v>145</v>
      </c>
      <c r="C17" s="200" t="s">
        <v>146</v>
      </c>
      <c r="D17" s="201" t="s">
        <v>147</v>
      </c>
      <c r="E17" s="202">
        <v>19.2</v>
      </c>
      <c r="F17" s="203">
        <v>342</v>
      </c>
      <c r="G17" s="203">
        <v>6566.4</v>
      </c>
      <c r="H17" s="203">
        <v>0</v>
      </c>
      <c r="I17" s="203">
        <f>ROUND(E17*H17,2)</f>
        <v>0</v>
      </c>
      <c r="J17" s="203">
        <v>342</v>
      </c>
      <c r="K17" s="203">
        <f>ROUND(E17*J17,2)</f>
        <v>6566.4</v>
      </c>
      <c r="L17" s="203">
        <v>21</v>
      </c>
      <c r="M17" s="203">
        <f>G17*(1+L17/100)</f>
        <v>7945.3439999999991</v>
      </c>
      <c r="N17" s="203">
        <v>0</v>
      </c>
      <c r="O17" s="203">
        <f>ROUND(E17*N17,2)</f>
        <v>0</v>
      </c>
      <c r="P17" s="203">
        <v>0</v>
      </c>
      <c r="Q17" s="203">
        <f>ROUND(E17*P17,2)</f>
        <v>0</v>
      </c>
      <c r="R17" s="204" t="s">
        <v>130</v>
      </c>
      <c r="S17" s="204" t="s">
        <v>131</v>
      </c>
      <c r="T17" s="203" t="s">
        <v>132</v>
      </c>
      <c r="U17" s="203">
        <v>0</v>
      </c>
      <c r="V17" s="203">
        <f>ROUND(E17*U17,2)</f>
        <v>0</v>
      </c>
      <c r="W17" s="204"/>
      <c r="X17" s="204"/>
      <c r="Y17" s="205"/>
      <c r="Z17" s="205"/>
      <c r="AA17" s="205"/>
      <c r="AB17" s="205"/>
      <c r="AC17" s="205"/>
      <c r="AD17" s="205"/>
      <c r="AE17" s="205" t="s">
        <v>133</v>
      </c>
      <c r="AF17" s="205" t="s">
        <v>148</v>
      </c>
      <c r="AG17" s="205"/>
      <c r="AH17" s="206"/>
      <c r="AI17" s="206"/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08"/>
      <c r="B18" s="209" t="s">
        <v>149</v>
      </c>
      <c r="C18" s="209"/>
      <c r="D18" s="218"/>
      <c r="E18" s="218"/>
      <c r="F18" s="218"/>
      <c r="G18" s="218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2"/>
      <c r="T18" s="211"/>
      <c r="U18" s="211"/>
      <c r="V18" s="211"/>
      <c r="W18" s="212"/>
      <c r="X18" s="212"/>
      <c r="Y18" s="205"/>
      <c r="Z18" s="205"/>
      <c r="AA18" s="205"/>
      <c r="AB18" s="205"/>
      <c r="AC18" s="205"/>
      <c r="AD18" s="205"/>
      <c r="AE18" s="205" t="s">
        <v>136</v>
      </c>
      <c r="AF18" s="205"/>
      <c r="AG18" s="205"/>
      <c r="AH18" s="206" t="str">
        <f>B18</f>
        <v>https://podminky.urs.cz/item/CS_URS_2024_02/171201231</v>
      </c>
      <c r="AI18" s="206"/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08"/>
      <c r="B19" s="213" t="s">
        <v>150</v>
      </c>
      <c r="C19" s="214"/>
      <c r="D19" s="215"/>
      <c r="E19" s="216">
        <v>19.2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2"/>
      <c r="S19" s="212"/>
      <c r="T19" s="211"/>
      <c r="U19" s="211"/>
      <c r="V19" s="211"/>
      <c r="W19" s="212"/>
      <c r="X19" s="212"/>
      <c r="Y19" s="205"/>
      <c r="Z19" s="205"/>
      <c r="AA19" s="205"/>
      <c r="AB19" s="205"/>
      <c r="AC19" s="205"/>
      <c r="AD19" s="205"/>
      <c r="AE19" s="205" t="s">
        <v>138</v>
      </c>
      <c r="AF19" s="205">
        <v>5</v>
      </c>
      <c r="AG19" s="205"/>
      <c r="AH19" s="206"/>
      <c r="AI19" s="217" t="s">
        <v>150</v>
      </c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ht="22.5" outlineLevel="1" x14ac:dyDescent="0.2">
      <c r="A20" s="199">
        <v>4</v>
      </c>
      <c r="B20" s="200" t="s">
        <v>139</v>
      </c>
      <c r="C20" s="200" t="s">
        <v>140</v>
      </c>
      <c r="D20" s="201" t="s">
        <v>129</v>
      </c>
      <c r="E20" s="202">
        <v>12</v>
      </c>
      <c r="F20" s="203">
        <v>537</v>
      </c>
      <c r="G20" s="203">
        <v>6444</v>
      </c>
      <c r="H20" s="203">
        <v>0</v>
      </c>
      <c r="I20" s="203">
        <f>ROUND(E20*H20,2)</f>
        <v>0</v>
      </c>
      <c r="J20" s="203">
        <v>537</v>
      </c>
      <c r="K20" s="203">
        <f>ROUND(E20*J20,2)</f>
        <v>6444</v>
      </c>
      <c r="L20" s="203">
        <v>21</v>
      </c>
      <c r="M20" s="203">
        <f>G20*(1+L20/100)</f>
        <v>7797.24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4" t="s">
        <v>141</v>
      </c>
      <c r="S20" s="204" t="s">
        <v>142</v>
      </c>
      <c r="T20" s="203" t="s">
        <v>142</v>
      </c>
      <c r="U20" s="203">
        <v>0.66300000000000003</v>
      </c>
      <c r="V20" s="203">
        <f>ROUND(E20*U20,2)</f>
        <v>7.96</v>
      </c>
      <c r="W20" s="204"/>
      <c r="X20" s="204"/>
      <c r="Y20" s="205"/>
      <c r="Z20" s="205"/>
      <c r="AA20" s="205"/>
      <c r="AB20" s="205"/>
      <c r="AC20" s="205"/>
      <c r="AD20" s="205"/>
      <c r="AE20" s="205" t="s">
        <v>133</v>
      </c>
      <c r="AF20" s="205" t="s">
        <v>151</v>
      </c>
      <c r="AG20" s="205"/>
      <c r="AH20" s="206"/>
      <c r="AI20" s="206"/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08"/>
      <c r="B21" s="213" t="s">
        <v>137</v>
      </c>
      <c r="C21" s="214"/>
      <c r="D21" s="215"/>
      <c r="E21" s="216">
        <v>12</v>
      </c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2"/>
      <c r="S21" s="212"/>
      <c r="T21" s="211"/>
      <c r="U21" s="211"/>
      <c r="V21" s="211"/>
      <c r="W21" s="212"/>
      <c r="X21" s="212"/>
      <c r="Y21" s="205"/>
      <c r="Z21" s="205"/>
      <c r="AA21" s="205"/>
      <c r="AB21" s="205"/>
      <c r="AC21" s="205"/>
      <c r="AD21" s="205"/>
      <c r="AE21" s="205" t="s">
        <v>138</v>
      </c>
      <c r="AF21" s="205">
        <v>5</v>
      </c>
      <c r="AG21" s="205"/>
      <c r="AH21" s="206"/>
      <c r="AI21" s="217" t="s">
        <v>137</v>
      </c>
      <c r="AJ21" s="207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199">
        <v>5</v>
      </c>
      <c r="B22" s="200" t="s">
        <v>152</v>
      </c>
      <c r="C22" s="200" t="s">
        <v>153</v>
      </c>
      <c r="D22" s="201" t="s">
        <v>147</v>
      </c>
      <c r="E22" s="202">
        <v>19.2</v>
      </c>
      <c r="F22" s="203">
        <v>826.36</v>
      </c>
      <c r="G22" s="203">
        <v>15866.11</v>
      </c>
      <c r="H22" s="203">
        <v>826.36</v>
      </c>
      <c r="I22" s="203">
        <f>ROUND(E22*H22,2)</f>
        <v>15866.11</v>
      </c>
      <c r="J22" s="203">
        <v>0</v>
      </c>
      <c r="K22" s="203">
        <f>ROUND(E22*J22,2)</f>
        <v>0</v>
      </c>
      <c r="L22" s="203">
        <v>21</v>
      </c>
      <c r="M22" s="203">
        <f>G22*(1+L22/100)</f>
        <v>19197.9931</v>
      </c>
      <c r="N22" s="203">
        <v>1</v>
      </c>
      <c r="O22" s="203">
        <f>ROUND(E22*N22,2)</f>
        <v>19.2</v>
      </c>
      <c r="P22" s="203">
        <v>0</v>
      </c>
      <c r="Q22" s="203">
        <f>ROUND(E22*P22,2)</f>
        <v>0</v>
      </c>
      <c r="R22" s="204"/>
      <c r="S22" s="204" t="s">
        <v>131</v>
      </c>
      <c r="T22" s="203" t="s">
        <v>154</v>
      </c>
      <c r="U22" s="203">
        <v>0</v>
      </c>
      <c r="V22" s="203">
        <f>ROUND(E22*U22,2)</f>
        <v>0</v>
      </c>
      <c r="W22" s="204"/>
      <c r="X22" s="204"/>
      <c r="Y22" s="205"/>
      <c r="Z22" s="205"/>
      <c r="AA22" s="205"/>
      <c r="AB22" s="205"/>
      <c r="AC22" s="205"/>
      <c r="AD22" s="205"/>
      <c r="AE22" s="205" t="s">
        <v>155</v>
      </c>
      <c r="AF22" s="205" t="s">
        <v>156</v>
      </c>
      <c r="AG22" s="205"/>
      <c r="AH22" s="206"/>
      <c r="AI22" s="206"/>
      <c r="AJ22" s="207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08"/>
      <c r="B23" s="209" t="s">
        <v>157</v>
      </c>
      <c r="C23" s="209"/>
      <c r="D23" s="218"/>
      <c r="E23" s="218"/>
      <c r="F23" s="218"/>
      <c r="G23" s="218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2"/>
      <c r="S23" s="212"/>
      <c r="T23" s="211"/>
      <c r="U23" s="211"/>
      <c r="V23" s="211"/>
      <c r="W23" s="212"/>
      <c r="X23" s="212"/>
      <c r="Y23" s="205"/>
      <c r="Z23" s="205"/>
      <c r="AA23" s="205"/>
      <c r="AB23" s="205"/>
      <c r="AC23" s="205"/>
      <c r="AD23" s="205"/>
      <c r="AE23" s="205" t="s">
        <v>136</v>
      </c>
      <c r="AF23" s="205"/>
      <c r="AG23" s="205"/>
      <c r="AH23" s="206" t="str">
        <f>B23</f>
        <v>tl. 30 cm, měrná hmotnost 1,6t/m3</v>
      </c>
      <c r="AI23" s="206"/>
      <c r="AJ23" s="207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08"/>
      <c r="B24" s="213" t="s">
        <v>158</v>
      </c>
      <c r="C24" s="214"/>
      <c r="D24" s="215"/>
      <c r="E24" s="216">
        <v>19.2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2"/>
      <c r="S24" s="212"/>
      <c r="T24" s="211"/>
      <c r="U24" s="211"/>
      <c r="V24" s="211"/>
      <c r="W24" s="212"/>
      <c r="X24" s="212"/>
      <c r="Y24" s="205"/>
      <c r="Z24" s="205"/>
      <c r="AA24" s="205"/>
      <c r="AB24" s="205"/>
      <c r="AC24" s="205"/>
      <c r="AD24" s="205"/>
      <c r="AE24" s="205" t="s">
        <v>138</v>
      </c>
      <c r="AF24" s="205">
        <v>5</v>
      </c>
      <c r="AG24" s="205"/>
      <c r="AH24" s="206"/>
      <c r="AI24" s="217" t="s">
        <v>158</v>
      </c>
      <c r="AJ24" s="207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199">
        <v>6</v>
      </c>
      <c r="B25" s="200" t="s">
        <v>159</v>
      </c>
      <c r="C25" s="200" t="s">
        <v>160</v>
      </c>
      <c r="D25" s="201" t="s">
        <v>161</v>
      </c>
      <c r="E25" s="202">
        <v>40</v>
      </c>
      <c r="F25" s="203">
        <v>13.4</v>
      </c>
      <c r="G25" s="203">
        <v>536</v>
      </c>
      <c r="H25" s="203">
        <v>0</v>
      </c>
      <c r="I25" s="203">
        <f>ROUND(E25*H25,2)</f>
        <v>0</v>
      </c>
      <c r="J25" s="203">
        <v>13.4</v>
      </c>
      <c r="K25" s="203">
        <f>ROUND(E25*J25,2)</f>
        <v>536</v>
      </c>
      <c r="L25" s="203">
        <v>21</v>
      </c>
      <c r="M25" s="203">
        <f>G25*(1+L25/100)</f>
        <v>648.55999999999995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4" t="s">
        <v>162</v>
      </c>
      <c r="S25" s="204" t="s">
        <v>142</v>
      </c>
      <c r="T25" s="203" t="s">
        <v>142</v>
      </c>
      <c r="U25" s="203">
        <v>8.0000000000000002E-3</v>
      </c>
      <c r="V25" s="203">
        <f>ROUND(E25*U25,2)</f>
        <v>0.32</v>
      </c>
      <c r="W25" s="204"/>
      <c r="X25" s="204"/>
      <c r="Y25" s="205"/>
      <c r="Z25" s="205"/>
      <c r="AA25" s="205"/>
      <c r="AB25" s="205"/>
      <c r="AC25" s="205"/>
      <c r="AD25" s="205"/>
      <c r="AE25" s="205" t="s">
        <v>133</v>
      </c>
      <c r="AF25" s="205" t="s">
        <v>163</v>
      </c>
      <c r="AG25" s="205"/>
      <c r="AH25" s="206"/>
      <c r="AI25" s="206"/>
      <c r="AJ25" s="207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45" outlineLevel="1" x14ac:dyDescent="0.2">
      <c r="A26" s="199">
        <v>7</v>
      </c>
      <c r="B26" s="200" t="s">
        <v>164</v>
      </c>
      <c r="C26" s="200" t="s">
        <v>165</v>
      </c>
      <c r="D26" s="201" t="s">
        <v>161</v>
      </c>
      <c r="E26" s="202">
        <v>227</v>
      </c>
      <c r="F26" s="203">
        <v>3.8</v>
      </c>
      <c r="G26" s="203">
        <v>862.6</v>
      </c>
      <c r="H26" s="203">
        <v>0</v>
      </c>
      <c r="I26" s="203">
        <f>ROUND(E26*H26,2)</f>
        <v>0</v>
      </c>
      <c r="J26" s="203">
        <v>3.8</v>
      </c>
      <c r="K26" s="203">
        <f>ROUND(E26*J26,2)</f>
        <v>862.6</v>
      </c>
      <c r="L26" s="203">
        <v>21</v>
      </c>
      <c r="M26" s="203">
        <f>G26*(1+L26/100)</f>
        <v>1043.7460000000001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4" t="s">
        <v>130</v>
      </c>
      <c r="S26" s="204" t="s">
        <v>131</v>
      </c>
      <c r="T26" s="203" t="s">
        <v>132</v>
      </c>
      <c r="U26" s="203">
        <v>0</v>
      </c>
      <c r="V26" s="203">
        <f>ROUND(E26*U26,2)</f>
        <v>0</v>
      </c>
      <c r="W26" s="204"/>
      <c r="X26" s="204"/>
      <c r="Y26" s="205"/>
      <c r="Z26" s="205"/>
      <c r="AA26" s="205"/>
      <c r="AB26" s="205"/>
      <c r="AC26" s="205"/>
      <c r="AD26" s="205"/>
      <c r="AE26" s="205" t="s">
        <v>133</v>
      </c>
      <c r="AF26" s="205" t="s">
        <v>166</v>
      </c>
      <c r="AG26" s="205"/>
      <c r="AH26" s="206"/>
      <c r="AI26" s="206"/>
      <c r="AJ26" s="207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08"/>
      <c r="B27" s="213" t="s">
        <v>167</v>
      </c>
      <c r="C27" s="214"/>
      <c r="D27" s="215"/>
      <c r="E27" s="216">
        <v>227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  <c r="S27" s="212"/>
      <c r="T27" s="211"/>
      <c r="U27" s="211"/>
      <c r="V27" s="211"/>
      <c r="W27" s="212"/>
      <c r="X27" s="212"/>
      <c r="Y27" s="205"/>
      <c r="Z27" s="205"/>
      <c r="AA27" s="205"/>
      <c r="AB27" s="205"/>
      <c r="AC27" s="205"/>
      <c r="AD27" s="205"/>
      <c r="AE27" s="205" t="s">
        <v>138</v>
      </c>
      <c r="AF27" s="205">
        <v>5</v>
      </c>
      <c r="AG27" s="205"/>
      <c r="AH27" s="206"/>
      <c r="AI27" s="217" t="s">
        <v>167</v>
      </c>
      <c r="AJ27" s="207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199">
        <v>8</v>
      </c>
      <c r="B28" s="200" t="s">
        <v>168</v>
      </c>
      <c r="C28" s="200" t="s">
        <v>169</v>
      </c>
      <c r="D28" s="201" t="s">
        <v>170</v>
      </c>
      <c r="E28" s="202">
        <v>0.1135</v>
      </c>
      <c r="F28" s="203">
        <v>405</v>
      </c>
      <c r="G28" s="203">
        <v>45.97</v>
      </c>
      <c r="H28" s="203">
        <v>405</v>
      </c>
      <c r="I28" s="203">
        <f>ROUND(E28*H28,2)</f>
        <v>45.97</v>
      </c>
      <c r="J28" s="203">
        <v>0</v>
      </c>
      <c r="K28" s="203">
        <f>ROUND(E28*J28,2)</f>
        <v>0</v>
      </c>
      <c r="L28" s="203">
        <v>21</v>
      </c>
      <c r="M28" s="203">
        <f>G28*(1+L28/100)</f>
        <v>55.623699999999999</v>
      </c>
      <c r="N28" s="203">
        <v>1E-3</v>
      </c>
      <c r="O28" s="203">
        <f>ROUND(E28*N28,2)</f>
        <v>0</v>
      </c>
      <c r="P28" s="203">
        <v>0</v>
      </c>
      <c r="Q28" s="203">
        <f>ROUND(E28*P28,2)</f>
        <v>0</v>
      </c>
      <c r="R28" s="204"/>
      <c r="S28" s="204" t="s">
        <v>131</v>
      </c>
      <c r="T28" s="203" t="s">
        <v>154</v>
      </c>
      <c r="U28" s="203">
        <v>0</v>
      </c>
      <c r="V28" s="203">
        <f>ROUND(E28*U28,2)</f>
        <v>0</v>
      </c>
      <c r="W28" s="204"/>
      <c r="X28" s="204"/>
      <c r="Y28" s="205"/>
      <c r="Z28" s="205"/>
      <c r="AA28" s="205"/>
      <c r="AB28" s="205"/>
      <c r="AC28" s="205"/>
      <c r="AD28" s="205"/>
      <c r="AE28" s="205" t="s">
        <v>155</v>
      </c>
      <c r="AF28" s="205" t="s">
        <v>171</v>
      </c>
      <c r="AG28" s="205"/>
      <c r="AH28" s="206"/>
      <c r="AI28" s="206"/>
      <c r="AJ28" s="207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08"/>
      <c r="B29" s="209" t="s">
        <v>172</v>
      </c>
      <c r="C29" s="209"/>
      <c r="D29" s="218"/>
      <c r="E29" s="218"/>
      <c r="F29" s="218"/>
      <c r="G29" s="218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  <c r="S29" s="212"/>
      <c r="T29" s="211"/>
      <c r="U29" s="211"/>
      <c r="V29" s="211"/>
      <c r="W29" s="212"/>
      <c r="X29" s="212"/>
      <c r="Y29" s="205"/>
      <c r="Z29" s="205"/>
      <c r="AA29" s="205"/>
      <c r="AB29" s="205"/>
      <c r="AC29" s="205"/>
      <c r="AD29" s="205"/>
      <c r="AE29" s="205" t="s">
        <v>136</v>
      </c>
      <c r="AF29" s="205"/>
      <c r="AG29" s="205"/>
      <c r="AH29" s="206" t="str">
        <f>B29</f>
        <v>0,0005l/m2</v>
      </c>
      <c r="AI29" s="206"/>
      <c r="AJ29" s="207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08"/>
      <c r="B30" s="213" t="s">
        <v>173</v>
      </c>
      <c r="C30" s="214"/>
      <c r="D30" s="215"/>
      <c r="E30" s="216">
        <v>0.1135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2"/>
      <c r="S30" s="212"/>
      <c r="T30" s="211"/>
      <c r="U30" s="211"/>
      <c r="V30" s="211"/>
      <c r="W30" s="212"/>
      <c r="X30" s="212"/>
      <c r="Y30" s="205"/>
      <c r="Z30" s="205"/>
      <c r="AA30" s="205"/>
      <c r="AB30" s="205"/>
      <c r="AC30" s="205"/>
      <c r="AD30" s="205"/>
      <c r="AE30" s="205" t="s">
        <v>138</v>
      </c>
      <c r="AF30" s="205">
        <v>5</v>
      </c>
      <c r="AG30" s="205"/>
      <c r="AH30" s="206"/>
      <c r="AI30" s="217" t="s">
        <v>173</v>
      </c>
      <c r="AJ30" s="207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ht="22.5" outlineLevel="1" x14ac:dyDescent="0.2">
      <c r="A31" s="199">
        <v>9</v>
      </c>
      <c r="B31" s="200" t="s">
        <v>174</v>
      </c>
      <c r="C31" s="200" t="s">
        <v>175</v>
      </c>
      <c r="D31" s="201" t="s">
        <v>161</v>
      </c>
      <c r="E31" s="202">
        <v>454</v>
      </c>
      <c r="F31" s="203">
        <v>1.1599999999999999</v>
      </c>
      <c r="G31" s="203">
        <v>526.64</v>
      </c>
      <c r="H31" s="203">
        <v>0</v>
      </c>
      <c r="I31" s="203">
        <f>ROUND(E31*H31,2)</f>
        <v>0</v>
      </c>
      <c r="J31" s="203">
        <v>1.1599999999999999</v>
      </c>
      <c r="K31" s="203">
        <f>ROUND(E31*J31,2)</f>
        <v>526.64</v>
      </c>
      <c r="L31" s="203">
        <v>21</v>
      </c>
      <c r="M31" s="203">
        <f>G31*(1+L31/100)</f>
        <v>637.23439999999994</v>
      </c>
      <c r="N31" s="203">
        <v>0</v>
      </c>
      <c r="O31" s="203">
        <f>ROUND(E31*N31,2)</f>
        <v>0</v>
      </c>
      <c r="P31" s="203">
        <v>0</v>
      </c>
      <c r="Q31" s="203">
        <f>ROUND(E31*P31,2)</f>
        <v>0</v>
      </c>
      <c r="R31" s="204" t="s">
        <v>130</v>
      </c>
      <c r="S31" s="204" t="s">
        <v>131</v>
      </c>
      <c r="T31" s="203" t="s">
        <v>132</v>
      </c>
      <c r="U31" s="203">
        <v>0</v>
      </c>
      <c r="V31" s="203">
        <f>ROUND(E31*U31,2)</f>
        <v>0</v>
      </c>
      <c r="W31" s="204"/>
      <c r="X31" s="204"/>
      <c r="Y31" s="205"/>
      <c r="Z31" s="205"/>
      <c r="AA31" s="205"/>
      <c r="AB31" s="205"/>
      <c r="AC31" s="205"/>
      <c r="AD31" s="205"/>
      <c r="AE31" s="205" t="s">
        <v>133</v>
      </c>
      <c r="AF31" s="205" t="s">
        <v>176</v>
      </c>
      <c r="AG31" s="205"/>
      <c r="AH31" s="206"/>
      <c r="AI31" s="206"/>
      <c r="AJ31" s="207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08"/>
      <c r="B32" s="209" t="s">
        <v>177</v>
      </c>
      <c r="C32" s="209"/>
      <c r="D32" s="218"/>
      <c r="E32" s="218"/>
      <c r="F32" s="218"/>
      <c r="G32" s="218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2"/>
      <c r="S32" s="212"/>
      <c r="T32" s="211"/>
      <c r="U32" s="211"/>
      <c r="V32" s="211"/>
      <c r="W32" s="212"/>
      <c r="X32" s="212"/>
      <c r="Y32" s="205"/>
      <c r="Z32" s="205"/>
      <c r="AA32" s="205"/>
      <c r="AB32" s="205"/>
      <c r="AC32" s="205"/>
      <c r="AD32" s="205"/>
      <c r="AE32" s="205" t="s">
        <v>136</v>
      </c>
      <c r="AF32" s="205"/>
      <c r="AG32" s="205"/>
      <c r="AH32" s="206" t="str">
        <f>B32</f>
        <v>opakování 2x</v>
      </c>
      <c r="AI32" s="206"/>
      <c r="AJ32" s="207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08"/>
      <c r="B33" s="213" t="s">
        <v>178</v>
      </c>
      <c r="C33" s="214"/>
      <c r="D33" s="215"/>
      <c r="E33" s="216">
        <v>454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2"/>
      <c r="S33" s="212"/>
      <c r="T33" s="211"/>
      <c r="U33" s="211"/>
      <c r="V33" s="211"/>
      <c r="W33" s="212"/>
      <c r="X33" s="212"/>
      <c r="Y33" s="205"/>
      <c r="Z33" s="205"/>
      <c r="AA33" s="205"/>
      <c r="AB33" s="205"/>
      <c r="AC33" s="205"/>
      <c r="AD33" s="205"/>
      <c r="AE33" s="205" t="s">
        <v>138</v>
      </c>
      <c r="AF33" s="205">
        <v>5</v>
      </c>
      <c r="AG33" s="205"/>
      <c r="AH33" s="206"/>
      <c r="AI33" s="217" t="s">
        <v>178</v>
      </c>
      <c r="AJ33" s="207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ht="22.5" outlineLevel="1" x14ac:dyDescent="0.2">
      <c r="A34" s="199">
        <v>10</v>
      </c>
      <c r="B34" s="200" t="s">
        <v>179</v>
      </c>
      <c r="C34" s="200" t="s">
        <v>180</v>
      </c>
      <c r="D34" s="201" t="s">
        <v>161</v>
      </c>
      <c r="E34" s="202">
        <v>454</v>
      </c>
      <c r="F34" s="203">
        <v>4.74</v>
      </c>
      <c r="G34" s="203">
        <v>2151.96</v>
      </c>
      <c r="H34" s="203">
        <v>0</v>
      </c>
      <c r="I34" s="203">
        <f>ROUND(E34*H34,2)</f>
        <v>0</v>
      </c>
      <c r="J34" s="203">
        <v>4.74</v>
      </c>
      <c r="K34" s="203">
        <f>ROUND(E34*J34,2)</f>
        <v>2151.96</v>
      </c>
      <c r="L34" s="203">
        <v>21</v>
      </c>
      <c r="M34" s="203">
        <f>G34*(1+L34/100)</f>
        <v>2603.8715999999999</v>
      </c>
      <c r="N34" s="203">
        <v>0</v>
      </c>
      <c r="O34" s="203">
        <f>ROUND(E34*N34,2)</f>
        <v>0</v>
      </c>
      <c r="P34" s="203">
        <v>0</v>
      </c>
      <c r="Q34" s="203">
        <f>ROUND(E34*P34,2)</f>
        <v>0</v>
      </c>
      <c r="R34" s="204" t="s">
        <v>130</v>
      </c>
      <c r="S34" s="204" t="s">
        <v>131</v>
      </c>
      <c r="T34" s="203" t="s">
        <v>132</v>
      </c>
      <c r="U34" s="203">
        <v>0</v>
      </c>
      <c r="V34" s="203">
        <f>ROUND(E34*U34,2)</f>
        <v>0</v>
      </c>
      <c r="W34" s="204"/>
      <c r="X34" s="204"/>
      <c r="Y34" s="205"/>
      <c r="Z34" s="205"/>
      <c r="AA34" s="205"/>
      <c r="AB34" s="205"/>
      <c r="AC34" s="205"/>
      <c r="AD34" s="205"/>
      <c r="AE34" s="205" t="s">
        <v>133</v>
      </c>
      <c r="AF34" s="205" t="s">
        <v>181</v>
      </c>
      <c r="AG34" s="205"/>
      <c r="AH34" s="206"/>
      <c r="AI34" s="206"/>
      <c r="AJ34" s="207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08"/>
      <c r="B35" s="209" t="s">
        <v>177</v>
      </c>
      <c r="C35" s="209"/>
      <c r="D35" s="218"/>
      <c r="E35" s="218"/>
      <c r="F35" s="218"/>
      <c r="G35" s="218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2"/>
      <c r="S35" s="212"/>
      <c r="T35" s="211"/>
      <c r="U35" s="211"/>
      <c r="V35" s="211"/>
      <c r="W35" s="212"/>
      <c r="X35" s="212"/>
      <c r="Y35" s="205"/>
      <c r="Z35" s="205"/>
      <c r="AA35" s="205"/>
      <c r="AB35" s="205"/>
      <c r="AC35" s="205"/>
      <c r="AD35" s="205"/>
      <c r="AE35" s="205" t="s">
        <v>136</v>
      </c>
      <c r="AF35" s="205"/>
      <c r="AG35" s="205"/>
      <c r="AH35" s="206" t="str">
        <f>B35</f>
        <v>opakování 2x</v>
      </c>
      <c r="AI35" s="206"/>
      <c r="AJ35" s="207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208"/>
      <c r="B36" s="213" t="s">
        <v>178</v>
      </c>
      <c r="C36" s="214"/>
      <c r="D36" s="215"/>
      <c r="E36" s="216">
        <v>454</v>
      </c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2"/>
      <c r="S36" s="212"/>
      <c r="T36" s="211"/>
      <c r="U36" s="211"/>
      <c r="V36" s="211"/>
      <c r="W36" s="212"/>
      <c r="X36" s="212"/>
      <c r="Y36" s="205"/>
      <c r="Z36" s="205"/>
      <c r="AA36" s="205"/>
      <c r="AB36" s="205"/>
      <c r="AC36" s="205"/>
      <c r="AD36" s="205"/>
      <c r="AE36" s="205" t="s">
        <v>138</v>
      </c>
      <c r="AF36" s="205">
        <v>5</v>
      </c>
      <c r="AG36" s="205"/>
      <c r="AH36" s="206"/>
      <c r="AI36" s="217" t="s">
        <v>178</v>
      </c>
      <c r="AJ36" s="207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ht="22.5" outlineLevel="1" x14ac:dyDescent="0.2">
      <c r="A37" s="199">
        <v>11</v>
      </c>
      <c r="B37" s="200" t="s">
        <v>182</v>
      </c>
      <c r="C37" s="200" t="s">
        <v>183</v>
      </c>
      <c r="D37" s="201" t="s">
        <v>161</v>
      </c>
      <c r="E37" s="202">
        <v>227</v>
      </c>
      <c r="F37" s="203">
        <v>14</v>
      </c>
      <c r="G37" s="203">
        <v>3178</v>
      </c>
      <c r="H37" s="203">
        <v>0</v>
      </c>
      <c r="I37" s="203">
        <f>ROUND(E37*H37,2)</f>
        <v>0</v>
      </c>
      <c r="J37" s="203">
        <v>14</v>
      </c>
      <c r="K37" s="203">
        <f>ROUND(E37*J37,2)</f>
        <v>3178</v>
      </c>
      <c r="L37" s="203">
        <v>21</v>
      </c>
      <c r="M37" s="203">
        <f>G37*(1+L37/100)</f>
        <v>3845.38</v>
      </c>
      <c r="N37" s="203">
        <v>0</v>
      </c>
      <c r="O37" s="203">
        <f>ROUND(E37*N37,2)</f>
        <v>0</v>
      </c>
      <c r="P37" s="203">
        <v>0</v>
      </c>
      <c r="Q37" s="203">
        <f>ROUND(E37*P37,2)</f>
        <v>0</v>
      </c>
      <c r="R37" s="204" t="s">
        <v>130</v>
      </c>
      <c r="S37" s="204" t="s">
        <v>131</v>
      </c>
      <c r="T37" s="203" t="s">
        <v>132</v>
      </c>
      <c r="U37" s="203">
        <v>0</v>
      </c>
      <c r="V37" s="203">
        <f>ROUND(E37*U37,2)</f>
        <v>0</v>
      </c>
      <c r="W37" s="204"/>
      <c r="X37" s="204"/>
      <c r="Y37" s="205"/>
      <c r="Z37" s="205"/>
      <c r="AA37" s="205"/>
      <c r="AB37" s="205"/>
      <c r="AC37" s="205"/>
      <c r="AD37" s="205"/>
      <c r="AE37" s="205" t="s">
        <v>133</v>
      </c>
      <c r="AF37" s="205" t="s">
        <v>184</v>
      </c>
      <c r="AG37" s="205"/>
      <c r="AH37" s="206"/>
      <c r="AI37" s="206"/>
      <c r="AJ37" s="207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08"/>
      <c r="B38" s="213" t="s">
        <v>185</v>
      </c>
      <c r="C38" s="214"/>
      <c r="D38" s="215"/>
      <c r="E38" s="216">
        <v>227</v>
      </c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2"/>
      <c r="S38" s="212"/>
      <c r="T38" s="211"/>
      <c r="U38" s="211"/>
      <c r="V38" s="211"/>
      <c r="W38" s="212"/>
      <c r="X38" s="212"/>
      <c r="Y38" s="205"/>
      <c r="Z38" s="205"/>
      <c r="AA38" s="205"/>
      <c r="AB38" s="205"/>
      <c r="AC38" s="205"/>
      <c r="AD38" s="205"/>
      <c r="AE38" s="205" t="s">
        <v>138</v>
      </c>
      <c r="AF38" s="205">
        <v>5</v>
      </c>
      <c r="AG38" s="205"/>
      <c r="AH38" s="206"/>
      <c r="AI38" s="217" t="s">
        <v>185</v>
      </c>
      <c r="AJ38" s="207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199">
        <v>12</v>
      </c>
      <c r="B39" s="200" t="s">
        <v>186</v>
      </c>
      <c r="C39" s="200" t="s">
        <v>187</v>
      </c>
      <c r="D39" s="201" t="s">
        <v>188</v>
      </c>
      <c r="E39" s="202">
        <v>22.7</v>
      </c>
      <c r="F39" s="203">
        <v>370</v>
      </c>
      <c r="G39" s="203">
        <v>8399</v>
      </c>
      <c r="H39" s="203">
        <v>370</v>
      </c>
      <c r="I39" s="203">
        <f>ROUND(E39*H39,2)</f>
        <v>8399</v>
      </c>
      <c r="J39" s="203">
        <v>0</v>
      </c>
      <c r="K39" s="203">
        <f>ROUND(E39*J39,2)</f>
        <v>0</v>
      </c>
      <c r="L39" s="203">
        <v>21</v>
      </c>
      <c r="M39" s="203">
        <f>G39*(1+L39/100)</f>
        <v>10162.789999999999</v>
      </c>
      <c r="N39" s="203">
        <v>1E-3</v>
      </c>
      <c r="O39" s="203">
        <f>ROUND(E39*N39,2)</f>
        <v>0.02</v>
      </c>
      <c r="P39" s="203">
        <v>0</v>
      </c>
      <c r="Q39" s="203">
        <f>ROUND(E39*P39,2)</f>
        <v>0</v>
      </c>
      <c r="R39" s="204"/>
      <c r="S39" s="204" t="s">
        <v>131</v>
      </c>
      <c r="T39" s="203" t="s">
        <v>189</v>
      </c>
      <c r="U39" s="203">
        <v>0</v>
      </c>
      <c r="V39" s="203">
        <f>ROUND(E39*U39,2)</f>
        <v>0</v>
      </c>
      <c r="W39" s="204"/>
      <c r="X39" s="204"/>
      <c r="Y39" s="205"/>
      <c r="Z39" s="205"/>
      <c r="AA39" s="205"/>
      <c r="AB39" s="205"/>
      <c r="AC39" s="205"/>
      <c r="AD39" s="205"/>
      <c r="AE39" s="205" t="s">
        <v>155</v>
      </c>
      <c r="AF39" s="205" t="s">
        <v>190</v>
      </c>
      <c r="AG39" s="205"/>
      <c r="AH39" s="206"/>
      <c r="AI39" s="206"/>
      <c r="AJ39" s="207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08"/>
      <c r="B40" s="209" t="s">
        <v>191</v>
      </c>
      <c r="C40" s="209"/>
      <c r="D40" s="218"/>
      <c r="E40" s="218"/>
      <c r="F40" s="218"/>
      <c r="G40" s="218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2"/>
      <c r="S40" s="212"/>
      <c r="T40" s="211"/>
      <c r="U40" s="211"/>
      <c r="V40" s="211"/>
      <c r="W40" s="212"/>
      <c r="X40" s="212"/>
      <c r="Y40" s="205"/>
      <c r="Z40" s="205"/>
      <c r="AA40" s="205"/>
      <c r="AB40" s="205"/>
      <c r="AC40" s="205"/>
      <c r="AD40" s="205"/>
      <c r="AE40" s="205" t="s">
        <v>136</v>
      </c>
      <c r="AF40" s="205"/>
      <c r="AG40" s="205"/>
      <c r="AH40" s="206" t="str">
        <f>B40</f>
        <v>0,1 kg/m2</v>
      </c>
      <c r="AI40" s="206"/>
      <c r="AJ40" s="207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08"/>
      <c r="B41" s="213" t="s">
        <v>192</v>
      </c>
      <c r="C41" s="214"/>
      <c r="D41" s="215"/>
      <c r="E41" s="216">
        <v>22.7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2"/>
      <c r="S41" s="212"/>
      <c r="T41" s="211"/>
      <c r="U41" s="211"/>
      <c r="V41" s="211"/>
      <c r="W41" s="212"/>
      <c r="X41" s="212"/>
      <c r="Y41" s="205"/>
      <c r="Z41" s="205"/>
      <c r="AA41" s="205"/>
      <c r="AB41" s="205"/>
      <c r="AC41" s="205"/>
      <c r="AD41" s="205"/>
      <c r="AE41" s="205" t="s">
        <v>138</v>
      </c>
      <c r="AF41" s="205">
        <v>5</v>
      </c>
      <c r="AG41" s="205"/>
      <c r="AH41" s="206"/>
      <c r="AI41" s="217" t="s">
        <v>192</v>
      </c>
      <c r="AJ41" s="207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ht="33.75" outlineLevel="1" x14ac:dyDescent="0.2">
      <c r="A42" s="199">
        <v>13</v>
      </c>
      <c r="B42" s="200" t="s">
        <v>193</v>
      </c>
      <c r="C42" s="200" t="s">
        <v>194</v>
      </c>
      <c r="D42" s="201" t="s">
        <v>161</v>
      </c>
      <c r="E42" s="202">
        <v>227</v>
      </c>
      <c r="F42" s="203">
        <v>17.399999999999999</v>
      </c>
      <c r="G42" s="203">
        <v>3949.8</v>
      </c>
      <c r="H42" s="203">
        <v>0</v>
      </c>
      <c r="I42" s="203">
        <f>ROUND(E42*H42,2)</f>
        <v>0</v>
      </c>
      <c r="J42" s="203">
        <v>17.399999999999999</v>
      </c>
      <c r="K42" s="203">
        <f>ROUND(E42*J42,2)</f>
        <v>3949.8</v>
      </c>
      <c r="L42" s="203">
        <v>21</v>
      </c>
      <c r="M42" s="203">
        <f>G42*(1+L42/100)</f>
        <v>4779.2579999999998</v>
      </c>
      <c r="N42" s="203">
        <v>0</v>
      </c>
      <c r="O42" s="203">
        <f>ROUND(E42*N42,2)</f>
        <v>0</v>
      </c>
      <c r="P42" s="203">
        <v>0</v>
      </c>
      <c r="Q42" s="203">
        <f>ROUND(E42*P42,2)</f>
        <v>0</v>
      </c>
      <c r="R42" s="204" t="s">
        <v>130</v>
      </c>
      <c r="S42" s="204" t="s">
        <v>131</v>
      </c>
      <c r="T42" s="203" t="s">
        <v>132</v>
      </c>
      <c r="U42" s="203">
        <v>0</v>
      </c>
      <c r="V42" s="203">
        <f>ROUND(E42*U42,2)</f>
        <v>0</v>
      </c>
      <c r="W42" s="204"/>
      <c r="X42" s="204"/>
      <c r="Y42" s="205"/>
      <c r="Z42" s="205"/>
      <c r="AA42" s="205"/>
      <c r="AB42" s="205"/>
      <c r="AC42" s="205"/>
      <c r="AD42" s="205"/>
      <c r="AE42" s="205" t="s">
        <v>133</v>
      </c>
      <c r="AF42" s="205" t="s">
        <v>195</v>
      </c>
      <c r="AG42" s="205"/>
      <c r="AH42" s="206"/>
      <c r="AI42" s="206"/>
      <c r="AJ42" s="207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199">
        <v>14</v>
      </c>
      <c r="B43" s="200" t="s">
        <v>196</v>
      </c>
      <c r="C43" s="200" t="s">
        <v>197</v>
      </c>
      <c r="D43" s="201" t="s">
        <v>198</v>
      </c>
      <c r="E43" s="202">
        <v>72</v>
      </c>
      <c r="F43" s="203">
        <v>61.41</v>
      </c>
      <c r="G43" s="203">
        <v>4421.5200000000004</v>
      </c>
      <c r="H43" s="203">
        <v>0</v>
      </c>
      <c r="I43" s="203">
        <f>ROUND(E43*H43,2)</f>
        <v>0</v>
      </c>
      <c r="J43" s="203">
        <v>61.41</v>
      </c>
      <c r="K43" s="203">
        <f>ROUND(E43*J43,2)</f>
        <v>4421.5200000000004</v>
      </c>
      <c r="L43" s="203">
        <v>21</v>
      </c>
      <c r="M43" s="203">
        <f>G43*(1+L43/100)</f>
        <v>5350.0392000000002</v>
      </c>
      <c r="N43" s="203">
        <v>0</v>
      </c>
      <c r="O43" s="203">
        <f>ROUND(E43*N43,2)</f>
        <v>0</v>
      </c>
      <c r="P43" s="203">
        <v>0</v>
      </c>
      <c r="Q43" s="203">
        <f>ROUND(E43*P43,2)</f>
        <v>0</v>
      </c>
      <c r="R43" s="204"/>
      <c r="S43" s="204" t="s">
        <v>131</v>
      </c>
      <c r="T43" s="203" t="s">
        <v>199</v>
      </c>
      <c r="U43" s="203">
        <v>0.12</v>
      </c>
      <c r="V43" s="203">
        <f>ROUND(E43*U43,2)</f>
        <v>8.64</v>
      </c>
      <c r="W43" s="204"/>
      <c r="X43" s="204"/>
      <c r="Y43" s="205"/>
      <c r="Z43" s="205"/>
      <c r="AA43" s="205"/>
      <c r="AB43" s="205"/>
      <c r="AC43" s="205"/>
      <c r="AD43" s="205"/>
      <c r="AE43" s="205" t="s">
        <v>133</v>
      </c>
      <c r="AF43" s="205" t="s">
        <v>200</v>
      </c>
      <c r="AG43" s="205"/>
      <c r="AH43" s="206"/>
      <c r="AI43" s="206"/>
      <c r="AJ43" s="207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ht="22.5" outlineLevel="1" x14ac:dyDescent="0.2">
      <c r="A44" s="199">
        <v>15</v>
      </c>
      <c r="B44" s="200" t="s">
        <v>201</v>
      </c>
      <c r="C44" s="200" t="s">
        <v>202</v>
      </c>
      <c r="D44" s="201" t="s">
        <v>203</v>
      </c>
      <c r="E44" s="202">
        <v>79.2</v>
      </c>
      <c r="F44" s="203">
        <v>78.040000000000006</v>
      </c>
      <c r="G44" s="203">
        <v>6180.77</v>
      </c>
      <c r="H44" s="203">
        <v>50.68</v>
      </c>
      <c r="I44" s="203">
        <f>ROUND(E44*H44,2)</f>
        <v>4013.86</v>
      </c>
      <c r="J44" s="203">
        <v>27.36</v>
      </c>
      <c r="K44" s="203">
        <f>ROUND(E44*J44,2)</f>
        <v>2166.91</v>
      </c>
      <c r="L44" s="203">
        <v>21</v>
      </c>
      <c r="M44" s="203">
        <f>G44*(1+L44/100)</f>
        <v>7478.7317000000003</v>
      </c>
      <c r="N44" s="203">
        <v>2.9999999999999997E-4</v>
      </c>
      <c r="O44" s="203">
        <f>ROUND(E44*N44,2)</f>
        <v>0.02</v>
      </c>
      <c r="P44" s="203">
        <v>0</v>
      </c>
      <c r="Q44" s="203">
        <f>ROUND(E44*P44,2)</f>
        <v>0</v>
      </c>
      <c r="R44" s="204"/>
      <c r="S44" s="204" t="s">
        <v>131</v>
      </c>
      <c r="T44" s="203" t="s">
        <v>199</v>
      </c>
      <c r="U44" s="203">
        <v>0</v>
      </c>
      <c r="V44" s="203">
        <f>ROUND(E44*U44,2)</f>
        <v>0</v>
      </c>
      <c r="W44" s="204"/>
      <c r="X44" s="204"/>
      <c r="Y44" s="205"/>
      <c r="Z44" s="205"/>
      <c r="AA44" s="205"/>
      <c r="AB44" s="205"/>
      <c r="AC44" s="205"/>
      <c r="AD44" s="205"/>
      <c r="AE44" s="205" t="s">
        <v>155</v>
      </c>
      <c r="AF44" s="205" t="s">
        <v>204</v>
      </c>
      <c r="AG44" s="205"/>
      <c r="AH44" s="206"/>
      <c r="AI44" s="206"/>
      <c r="AJ44" s="207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08"/>
      <c r="B45" s="209" t="s">
        <v>205</v>
      </c>
      <c r="C45" s="209"/>
      <c r="D45" s="218"/>
      <c r="E45" s="218"/>
      <c r="F45" s="218"/>
      <c r="G45" s="218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2"/>
      <c r="S45" s="212"/>
      <c r="T45" s="211"/>
      <c r="U45" s="211"/>
      <c r="V45" s="211"/>
      <c r="W45" s="212"/>
      <c r="X45" s="212"/>
      <c r="Y45" s="205"/>
      <c r="Z45" s="205"/>
      <c r="AA45" s="205"/>
      <c r="AB45" s="205"/>
      <c r="AC45" s="205"/>
      <c r="AD45" s="205"/>
      <c r="AE45" s="205" t="s">
        <v>136</v>
      </c>
      <c r="AF45" s="205"/>
      <c r="AG45" s="205"/>
      <c r="AH45" s="206" t="str">
        <f>B45</f>
        <v>10% na prořez</v>
      </c>
      <c r="AI45" s="206"/>
      <c r="AJ45" s="207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08"/>
      <c r="B46" s="213" t="s">
        <v>206</v>
      </c>
      <c r="C46" s="214"/>
      <c r="D46" s="215"/>
      <c r="E46" s="216">
        <v>79.2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2"/>
      <c r="S46" s="212"/>
      <c r="T46" s="211"/>
      <c r="U46" s="211"/>
      <c r="V46" s="211"/>
      <c r="W46" s="212"/>
      <c r="X46" s="212"/>
      <c r="Y46" s="205"/>
      <c r="Z46" s="205"/>
      <c r="AA46" s="205"/>
      <c r="AB46" s="205"/>
      <c r="AC46" s="205"/>
      <c r="AD46" s="205"/>
      <c r="AE46" s="205" t="s">
        <v>138</v>
      </c>
      <c r="AF46" s="205">
        <v>5</v>
      </c>
      <c r="AG46" s="205"/>
      <c r="AH46" s="206"/>
      <c r="AI46" s="217" t="s">
        <v>206</v>
      </c>
      <c r="AJ46" s="207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ht="33.75" outlineLevel="1" x14ac:dyDescent="0.2">
      <c r="A47" s="199">
        <v>16</v>
      </c>
      <c r="B47" s="200" t="s">
        <v>207</v>
      </c>
      <c r="C47" s="200" t="s">
        <v>208</v>
      </c>
      <c r="D47" s="201" t="s">
        <v>203</v>
      </c>
      <c r="E47" s="202">
        <v>1627</v>
      </c>
      <c r="F47" s="203">
        <v>9.83</v>
      </c>
      <c r="G47" s="203">
        <v>15993.41</v>
      </c>
      <c r="H47" s="203">
        <v>0</v>
      </c>
      <c r="I47" s="203">
        <f>ROUND(E47*H47,2)</f>
        <v>0</v>
      </c>
      <c r="J47" s="203">
        <v>9.83</v>
      </c>
      <c r="K47" s="203">
        <f>ROUND(E47*J47,2)</f>
        <v>15993.41</v>
      </c>
      <c r="L47" s="203">
        <v>21</v>
      </c>
      <c r="M47" s="203">
        <f>G47*(1+L47/100)</f>
        <v>19352.026099999999</v>
      </c>
      <c r="N47" s="203">
        <v>0</v>
      </c>
      <c r="O47" s="203">
        <f>ROUND(E47*N47,2)</f>
        <v>0</v>
      </c>
      <c r="P47" s="203">
        <v>0</v>
      </c>
      <c r="Q47" s="203">
        <f>ROUND(E47*P47,2)</f>
        <v>0</v>
      </c>
      <c r="R47" s="204" t="s">
        <v>130</v>
      </c>
      <c r="S47" s="204" t="s">
        <v>131</v>
      </c>
      <c r="T47" s="203" t="s">
        <v>132</v>
      </c>
      <c r="U47" s="203">
        <v>0</v>
      </c>
      <c r="V47" s="203">
        <f>ROUND(E47*U47,2)</f>
        <v>0</v>
      </c>
      <c r="W47" s="204"/>
      <c r="X47" s="204"/>
      <c r="Y47" s="205"/>
      <c r="Z47" s="205"/>
      <c r="AA47" s="205"/>
      <c r="AB47" s="205"/>
      <c r="AC47" s="205"/>
      <c r="AD47" s="205"/>
      <c r="AE47" s="205" t="s">
        <v>133</v>
      </c>
      <c r="AF47" s="205" t="s">
        <v>209</v>
      </c>
      <c r="AG47" s="205"/>
      <c r="AH47" s="206"/>
      <c r="AI47" s="206"/>
      <c r="AJ47" s="207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08"/>
      <c r="B48" s="209" t="s">
        <v>210</v>
      </c>
      <c r="C48" s="209"/>
      <c r="D48" s="218"/>
      <c r="E48" s="218"/>
      <c r="F48" s="218"/>
      <c r="G48" s="218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2"/>
      <c r="S48" s="212"/>
      <c r="T48" s="211"/>
      <c r="U48" s="211"/>
      <c r="V48" s="211"/>
      <c r="W48" s="212"/>
      <c r="X48" s="212"/>
      <c r="Y48" s="205"/>
      <c r="Z48" s="205"/>
      <c r="AA48" s="205"/>
      <c r="AB48" s="205"/>
      <c r="AC48" s="205"/>
      <c r="AD48" s="205"/>
      <c r="AE48" s="205" t="s">
        <v>136</v>
      </c>
      <c r="AF48" s="205"/>
      <c r="AG48" s="205"/>
      <c r="AH48" s="206" t="str">
        <f>B48</f>
        <v>Trvalky - vel.K9, K13</v>
      </c>
      <c r="AI48" s="206"/>
      <c r="AJ48" s="207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08"/>
      <c r="B49" s="213" t="s">
        <v>211</v>
      </c>
      <c r="C49" s="214"/>
      <c r="D49" s="215"/>
      <c r="E49" s="216">
        <v>16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2"/>
      <c r="S49" s="212"/>
      <c r="T49" s="211"/>
      <c r="U49" s="211"/>
      <c r="V49" s="211"/>
      <c r="W49" s="212"/>
      <c r="X49" s="212"/>
      <c r="Y49" s="205"/>
      <c r="Z49" s="205"/>
      <c r="AA49" s="205"/>
      <c r="AB49" s="205"/>
      <c r="AC49" s="205"/>
      <c r="AD49" s="205"/>
      <c r="AE49" s="205" t="s">
        <v>138</v>
      </c>
      <c r="AF49" s="205">
        <v>5</v>
      </c>
      <c r="AG49" s="205"/>
      <c r="AH49" s="206"/>
      <c r="AI49" s="217" t="s">
        <v>211</v>
      </c>
      <c r="AJ49" s="207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08"/>
      <c r="B50" s="213" t="s">
        <v>212</v>
      </c>
      <c r="C50" s="214"/>
      <c r="D50" s="215"/>
      <c r="E50" s="216">
        <v>8</v>
      </c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2"/>
      <c r="S50" s="212"/>
      <c r="T50" s="211"/>
      <c r="U50" s="211"/>
      <c r="V50" s="211"/>
      <c r="W50" s="212"/>
      <c r="X50" s="212"/>
      <c r="Y50" s="205"/>
      <c r="Z50" s="205"/>
      <c r="AA50" s="205"/>
      <c r="AB50" s="205"/>
      <c r="AC50" s="205"/>
      <c r="AD50" s="205"/>
      <c r="AE50" s="205" t="s">
        <v>138</v>
      </c>
      <c r="AF50" s="205">
        <v>5</v>
      </c>
      <c r="AG50" s="205"/>
      <c r="AH50" s="206"/>
      <c r="AI50" s="217" t="s">
        <v>212</v>
      </c>
      <c r="AJ50" s="207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08"/>
      <c r="B51" s="213" t="s">
        <v>213</v>
      </c>
      <c r="C51" s="214"/>
      <c r="D51" s="215"/>
      <c r="E51" s="216">
        <v>8</v>
      </c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2"/>
      <c r="S51" s="212"/>
      <c r="T51" s="211"/>
      <c r="U51" s="211"/>
      <c r="V51" s="211"/>
      <c r="W51" s="212"/>
      <c r="X51" s="212"/>
      <c r="Y51" s="205"/>
      <c r="Z51" s="205"/>
      <c r="AA51" s="205"/>
      <c r="AB51" s="205"/>
      <c r="AC51" s="205"/>
      <c r="AD51" s="205"/>
      <c r="AE51" s="205" t="s">
        <v>138</v>
      </c>
      <c r="AF51" s="205">
        <v>5</v>
      </c>
      <c r="AG51" s="205"/>
      <c r="AH51" s="206"/>
      <c r="AI51" s="217" t="s">
        <v>213</v>
      </c>
      <c r="AJ51" s="207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08"/>
      <c r="B52" s="213" t="s">
        <v>214</v>
      </c>
      <c r="C52" s="214"/>
      <c r="D52" s="215"/>
      <c r="E52" s="216">
        <v>123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2"/>
      <c r="S52" s="212"/>
      <c r="T52" s="211"/>
      <c r="U52" s="211"/>
      <c r="V52" s="211"/>
      <c r="W52" s="212"/>
      <c r="X52" s="212"/>
      <c r="Y52" s="205"/>
      <c r="Z52" s="205"/>
      <c r="AA52" s="205"/>
      <c r="AB52" s="205"/>
      <c r="AC52" s="205"/>
      <c r="AD52" s="205"/>
      <c r="AE52" s="205" t="s">
        <v>138</v>
      </c>
      <c r="AF52" s="205">
        <v>5</v>
      </c>
      <c r="AG52" s="205"/>
      <c r="AH52" s="206"/>
      <c r="AI52" s="217" t="s">
        <v>214</v>
      </c>
      <c r="AJ52" s="207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08"/>
      <c r="B53" s="213" t="s">
        <v>215</v>
      </c>
      <c r="C53" s="214"/>
      <c r="D53" s="215"/>
      <c r="E53" s="216">
        <v>103</v>
      </c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2"/>
      <c r="S53" s="212"/>
      <c r="T53" s="211"/>
      <c r="U53" s="211"/>
      <c r="V53" s="211"/>
      <c r="W53" s="212"/>
      <c r="X53" s="212"/>
      <c r="Y53" s="205"/>
      <c r="Z53" s="205"/>
      <c r="AA53" s="205"/>
      <c r="AB53" s="205"/>
      <c r="AC53" s="205"/>
      <c r="AD53" s="205"/>
      <c r="AE53" s="205" t="s">
        <v>138</v>
      </c>
      <c r="AF53" s="205">
        <v>5</v>
      </c>
      <c r="AG53" s="205"/>
      <c r="AH53" s="206"/>
      <c r="AI53" s="217" t="s">
        <v>215</v>
      </c>
      <c r="AJ53" s="207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08"/>
      <c r="B54" s="213" t="s">
        <v>216</v>
      </c>
      <c r="C54" s="214"/>
      <c r="D54" s="215"/>
      <c r="E54" s="216">
        <v>51</v>
      </c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2"/>
      <c r="S54" s="212"/>
      <c r="T54" s="211"/>
      <c r="U54" s="211"/>
      <c r="V54" s="211"/>
      <c r="W54" s="212"/>
      <c r="X54" s="212"/>
      <c r="Y54" s="205"/>
      <c r="Z54" s="205"/>
      <c r="AA54" s="205"/>
      <c r="AB54" s="205"/>
      <c r="AC54" s="205"/>
      <c r="AD54" s="205"/>
      <c r="AE54" s="205" t="s">
        <v>138</v>
      </c>
      <c r="AF54" s="205">
        <v>5</v>
      </c>
      <c r="AG54" s="205"/>
      <c r="AH54" s="206"/>
      <c r="AI54" s="217" t="s">
        <v>216</v>
      </c>
      <c r="AJ54" s="207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08"/>
      <c r="B55" s="213" t="s">
        <v>217</v>
      </c>
      <c r="C55" s="214"/>
      <c r="D55" s="215"/>
      <c r="E55" s="216">
        <v>10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2"/>
      <c r="S55" s="212"/>
      <c r="T55" s="211"/>
      <c r="U55" s="211"/>
      <c r="V55" s="211"/>
      <c r="W55" s="212"/>
      <c r="X55" s="212"/>
      <c r="Y55" s="205"/>
      <c r="Z55" s="205"/>
      <c r="AA55" s="205"/>
      <c r="AB55" s="205"/>
      <c r="AC55" s="205"/>
      <c r="AD55" s="205"/>
      <c r="AE55" s="205" t="s">
        <v>138</v>
      </c>
      <c r="AF55" s="205">
        <v>5</v>
      </c>
      <c r="AG55" s="205"/>
      <c r="AH55" s="206"/>
      <c r="AI55" s="217" t="s">
        <v>217</v>
      </c>
      <c r="AJ55" s="207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08"/>
      <c r="B56" s="213" t="s">
        <v>218</v>
      </c>
      <c r="C56" s="214"/>
      <c r="D56" s="215"/>
      <c r="E56" s="216">
        <v>21</v>
      </c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2"/>
      <c r="S56" s="212"/>
      <c r="T56" s="211"/>
      <c r="U56" s="211"/>
      <c r="V56" s="211"/>
      <c r="W56" s="212"/>
      <c r="X56" s="212"/>
      <c r="Y56" s="205"/>
      <c r="Z56" s="205"/>
      <c r="AA56" s="205"/>
      <c r="AB56" s="205"/>
      <c r="AC56" s="205"/>
      <c r="AD56" s="205"/>
      <c r="AE56" s="205" t="s">
        <v>138</v>
      </c>
      <c r="AF56" s="205">
        <v>5</v>
      </c>
      <c r="AG56" s="205"/>
      <c r="AH56" s="206"/>
      <c r="AI56" s="217" t="s">
        <v>218</v>
      </c>
      <c r="AJ56" s="207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08"/>
      <c r="B57" s="213" t="s">
        <v>219</v>
      </c>
      <c r="C57" s="214"/>
      <c r="D57" s="215"/>
      <c r="E57" s="216">
        <v>41</v>
      </c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2"/>
      <c r="S57" s="212"/>
      <c r="T57" s="211"/>
      <c r="U57" s="211"/>
      <c r="V57" s="211"/>
      <c r="W57" s="212"/>
      <c r="X57" s="212"/>
      <c r="Y57" s="205"/>
      <c r="Z57" s="205"/>
      <c r="AA57" s="205"/>
      <c r="AB57" s="205"/>
      <c r="AC57" s="205"/>
      <c r="AD57" s="205"/>
      <c r="AE57" s="205" t="s">
        <v>138</v>
      </c>
      <c r="AF57" s="205">
        <v>5</v>
      </c>
      <c r="AG57" s="205"/>
      <c r="AH57" s="206"/>
      <c r="AI57" s="217" t="s">
        <v>219</v>
      </c>
      <c r="AJ57" s="207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08"/>
      <c r="B58" s="213" t="s">
        <v>220</v>
      </c>
      <c r="C58" s="214"/>
      <c r="D58" s="215"/>
      <c r="E58" s="216">
        <v>11</v>
      </c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2"/>
      <c r="S58" s="212"/>
      <c r="T58" s="211"/>
      <c r="U58" s="211"/>
      <c r="V58" s="211"/>
      <c r="W58" s="212"/>
      <c r="X58" s="212"/>
      <c r="Y58" s="205"/>
      <c r="Z58" s="205"/>
      <c r="AA58" s="205"/>
      <c r="AB58" s="205"/>
      <c r="AC58" s="205"/>
      <c r="AD58" s="205"/>
      <c r="AE58" s="205" t="s">
        <v>138</v>
      </c>
      <c r="AF58" s="205">
        <v>5</v>
      </c>
      <c r="AG58" s="205"/>
      <c r="AH58" s="206"/>
      <c r="AI58" s="217" t="s">
        <v>220</v>
      </c>
      <c r="AJ58" s="207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">
      <c r="A59" s="208"/>
      <c r="B59" s="213" t="s">
        <v>221</v>
      </c>
      <c r="C59" s="214"/>
      <c r="D59" s="215"/>
      <c r="E59" s="216">
        <v>43</v>
      </c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2"/>
      <c r="S59" s="212"/>
      <c r="T59" s="211"/>
      <c r="U59" s="211"/>
      <c r="V59" s="211"/>
      <c r="W59" s="212"/>
      <c r="X59" s="212"/>
      <c r="Y59" s="205"/>
      <c r="Z59" s="205"/>
      <c r="AA59" s="205"/>
      <c r="AB59" s="205"/>
      <c r="AC59" s="205"/>
      <c r="AD59" s="205"/>
      <c r="AE59" s="205" t="s">
        <v>138</v>
      </c>
      <c r="AF59" s="205">
        <v>5</v>
      </c>
      <c r="AG59" s="205"/>
      <c r="AH59" s="206"/>
      <c r="AI59" s="217" t="s">
        <v>221</v>
      </c>
      <c r="AJ59" s="207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08"/>
      <c r="B60" s="213" t="s">
        <v>222</v>
      </c>
      <c r="C60" s="214"/>
      <c r="D60" s="215"/>
      <c r="E60" s="216">
        <v>124</v>
      </c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2"/>
      <c r="S60" s="212"/>
      <c r="T60" s="211"/>
      <c r="U60" s="211"/>
      <c r="V60" s="211"/>
      <c r="W60" s="212"/>
      <c r="X60" s="212"/>
      <c r="Y60" s="205"/>
      <c r="Z60" s="205"/>
      <c r="AA60" s="205"/>
      <c r="AB60" s="205"/>
      <c r="AC60" s="205"/>
      <c r="AD60" s="205"/>
      <c r="AE60" s="205" t="s">
        <v>138</v>
      </c>
      <c r="AF60" s="205">
        <v>5</v>
      </c>
      <c r="AG60" s="205"/>
      <c r="AH60" s="206"/>
      <c r="AI60" s="217" t="s">
        <v>222</v>
      </c>
      <c r="AJ60" s="207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08"/>
      <c r="B61" s="213" t="s">
        <v>223</v>
      </c>
      <c r="C61" s="214"/>
      <c r="D61" s="215"/>
      <c r="E61" s="216">
        <v>92</v>
      </c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2"/>
      <c r="S61" s="212"/>
      <c r="T61" s="211"/>
      <c r="U61" s="211"/>
      <c r="V61" s="211"/>
      <c r="W61" s="212"/>
      <c r="X61" s="212"/>
      <c r="Y61" s="205"/>
      <c r="Z61" s="205"/>
      <c r="AA61" s="205"/>
      <c r="AB61" s="205"/>
      <c r="AC61" s="205"/>
      <c r="AD61" s="205"/>
      <c r="AE61" s="205" t="s">
        <v>138</v>
      </c>
      <c r="AF61" s="205">
        <v>5</v>
      </c>
      <c r="AG61" s="205"/>
      <c r="AH61" s="206"/>
      <c r="AI61" s="217" t="s">
        <v>223</v>
      </c>
      <c r="AJ61" s="207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08"/>
      <c r="B62" s="213" t="s">
        <v>224</v>
      </c>
      <c r="C62" s="214"/>
      <c r="D62" s="215"/>
      <c r="E62" s="216">
        <v>81</v>
      </c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2"/>
      <c r="S62" s="212"/>
      <c r="T62" s="211"/>
      <c r="U62" s="211"/>
      <c r="V62" s="211"/>
      <c r="W62" s="212"/>
      <c r="X62" s="212"/>
      <c r="Y62" s="205"/>
      <c r="Z62" s="205"/>
      <c r="AA62" s="205"/>
      <c r="AB62" s="205"/>
      <c r="AC62" s="205"/>
      <c r="AD62" s="205"/>
      <c r="AE62" s="205" t="s">
        <v>138</v>
      </c>
      <c r="AF62" s="205">
        <v>5</v>
      </c>
      <c r="AG62" s="205"/>
      <c r="AH62" s="206"/>
      <c r="AI62" s="217" t="s">
        <v>224</v>
      </c>
      <c r="AJ62" s="207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08"/>
      <c r="B63" s="213" t="s">
        <v>225</v>
      </c>
      <c r="C63" s="214"/>
      <c r="D63" s="215"/>
      <c r="E63" s="216">
        <v>20</v>
      </c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2"/>
      <c r="S63" s="212"/>
      <c r="T63" s="211"/>
      <c r="U63" s="211"/>
      <c r="V63" s="211"/>
      <c r="W63" s="212"/>
      <c r="X63" s="212"/>
      <c r="Y63" s="205"/>
      <c r="Z63" s="205"/>
      <c r="AA63" s="205"/>
      <c r="AB63" s="205"/>
      <c r="AC63" s="205"/>
      <c r="AD63" s="205"/>
      <c r="AE63" s="205" t="s">
        <v>138</v>
      </c>
      <c r="AF63" s="205">
        <v>5</v>
      </c>
      <c r="AG63" s="205"/>
      <c r="AH63" s="206"/>
      <c r="AI63" s="217" t="s">
        <v>225</v>
      </c>
      <c r="AJ63" s="207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08"/>
      <c r="B64" s="213" t="s">
        <v>226</v>
      </c>
      <c r="C64" s="214"/>
      <c r="D64" s="215"/>
      <c r="E64" s="216">
        <v>96</v>
      </c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2"/>
      <c r="S64" s="212"/>
      <c r="T64" s="211"/>
      <c r="U64" s="211"/>
      <c r="V64" s="211"/>
      <c r="W64" s="212"/>
      <c r="X64" s="212"/>
      <c r="Y64" s="205"/>
      <c r="Z64" s="205"/>
      <c r="AA64" s="205"/>
      <c r="AB64" s="205"/>
      <c r="AC64" s="205"/>
      <c r="AD64" s="205"/>
      <c r="AE64" s="205" t="s">
        <v>138</v>
      </c>
      <c r="AF64" s="205">
        <v>5</v>
      </c>
      <c r="AG64" s="205"/>
      <c r="AH64" s="206"/>
      <c r="AI64" s="217" t="s">
        <v>226</v>
      </c>
      <c r="AJ64" s="207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08"/>
      <c r="B65" s="213" t="s">
        <v>227</v>
      </c>
      <c r="C65" s="214"/>
      <c r="D65" s="215"/>
      <c r="E65" s="216">
        <v>12</v>
      </c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2"/>
      <c r="S65" s="212"/>
      <c r="T65" s="211"/>
      <c r="U65" s="211"/>
      <c r="V65" s="211"/>
      <c r="W65" s="212"/>
      <c r="X65" s="212"/>
      <c r="Y65" s="205"/>
      <c r="Z65" s="205"/>
      <c r="AA65" s="205"/>
      <c r="AB65" s="205"/>
      <c r="AC65" s="205"/>
      <c r="AD65" s="205"/>
      <c r="AE65" s="205" t="s">
        <v>138</v>
      </c>
      <c r="AF65" s="205">
        <v>5</v>
      </c>
      <c r="AG65" s="205"/>
      <c r="AH65" s="206"/>
      <c r="AI65" s="217" t="s">
        <v>227</v>
      </c>
      <c r="AJ65" s="207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08"/>
      <c r="B66" s="213" t="s">
        <v>228</v>
      </c>
      <c r="C66" s="214"/>
      <c r="D66" s="215"/>
      <c r="E66" s="216">
        <v>64</v>
      </c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2"/>
      <c r="S66" s="212"/>
      <c r="T66" s="211"/>
      <c r="U66" s="211"/>
      <c r="V66" s="211"/>
      <c r="W66" s="212"/>
      <c r="X66" s="212"/>
      <c r="Y66" s="205"/>
      <c r="Z66" s="205"/>
      <c r="AA66" s="205"/>
      <c r="AB66" s="205"/>
      <c r="AC66" s="205"/>
      <c r="AD66" s="205"/>
      <c r="AE66" s="205" t="s">
        <v>138</v>
      </c>
      <c r="AF66" s="205">
        <v>5</v>
      </c>
      <c r="AG66" s="205"/>
      <c r="AH66" s="206"/>
      <c r="AI66" s="217" t="s">
        <v>228</v>
      </c>
      <c r="AJ66" s="207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08"/>
      <c r="B67" s="213" t="s">
        <v>229</v>
      </c>
      <c r="C67" s="214"/>
      <c r="D67" s="215"/>
      <c r="E67" s="216">
        <v>120</v>
      </c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2"/>
      <c r="S67" s="212"/>
      <c r="T67" s="211"/>
      <c r="U67" s="211"/>
      <c r="V67" s="211"/>
      <c r="W67" s="212"/>
      <c r="X67" s="212"/>
      <c r="Y67" s="205"/>
      <c r="Z67" s="205"/>
      <c r="AA67" s="205"/>
      <c r="AB67" s="205"/>
      <c r="AC67" s="205"/>
      <c r="AD67" s="205"/>
      <c r="AE67" s="205" t="s">
        <v>138</v>
      </c>
      <c r="AF67" s="205">
        <v>5</v>
      </c>
      <c r="AG67" s="205"/>
      <c r="AH67" s="206"/>
      <c r="AI67" s="217" t="s">
        <v>229</v>
      </c>
      <c r="AJ67" s="207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08"/>
      <c r="B68" s="213" t="s">
        <v>230</v>
      </c>
      <c r="C68" s="214"/>
      <c r="D68" s="215"/>
      <c r="E68" s="216">
        <v>10</v>
      </c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2"/>
      <c r="S68" s="212"/>
      <c r="T68" s="211"/>
      <c r="U68" s="211"/>
      <c r="V68" s="211"/>
      <c r="W68" s="212"/>
      <c r="X68" s="212"/>
      <c r="Y68" s="205"/>
      <c r="Z68" s="205"/>
      <c r="AA68" s="205"/>
      <c r="AB68" s="205"/>
      <c r="AC68" s="205"/>
      <c r="AD68" s="205"/>
      <c r="AE68" s="205" t="s">
        <v>138</v>
      </c>
      <c r="AF68" s="205">
        <v>5</v>
      </c>
      <c r="AG68" s="205"/>
      <c r="AH68" s="206"/>
      <c r="AI68" s="217" t="s">
        <v>230</v>
      </c>
      <c r="AJ68" s="207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08"/>
      <c r="B69" s="213" t="s">
        <v>231</v>
      </c>
      <c r="C69" s="214"/>
      <c r="D69" s="215"/>
      <c r="E69" s="216">
        <v>15</v>
      </c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2"/>
      <c r="S69" s="212"/>
      <c r="T69" s="211"/>
      <c r="U69" s="211"/>
      <c r="V69" s="211"/>
      <c r="W69" s="212"/>
      <c r="X69" s="212"/>
      <c r="Y69" s="205"/>
      <c r="Z69" s="205"/>
      <c r="AA69" s="205"/>
      <c r="AB69" s="205"/>
      <c r="AC69" s="205"/>
      <c r="AD69" s="205"/>
      <c r="AE69" s="205" t="s">
        <v>138</v>
      </c>
      <c r="AF69" s="205">
        <v>5</v>
      </c>
      <c r="AG69" s="205"/>
      <c r="AH69" s="206"/>
      <c r="AI69" s="217" t="s">
        <v>231</v>
      </c>
      <c r="AJ69" s="207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08"/>
      <c r="B70" s="213" t="s">
        <v>232</v>
      </c>
      <c r="C70" s="214"/>
      <c r="D70" s="215"/>
      <c r="E70" s="216">
        <v>21</v>
      </c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2"/>
      <c r="S70" s="212"/>
      <c r="T70" s="211"/>
      <c r="U70" s="211"/>
      <c r="V70" s="211"/>
      <c r="W70" s="212"/>
      <c r="X70" s="212"/>
      <c r="Y70" s="205"/>
      <c r="Z70" s="205"/>
      <c r="AA70" s="205"/>
      <c r="AB70" s="205"/>
      <c r="AC70" s="205"/>
      <c r="AD70" s="205"/>
      <c r="AE70" s="205" t="s">
        <v>138</v>
      </c>
      <c r="AF70" s="205">
        <v>5</v>
      </c>
      <c r="AG70" s="205"/>
      <c r="AH70" s="206"/>
      <c r="AI70" s="217" t="s">
        <v>232</v>
      </c>
      <c r="AJ70" s="207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08"/>
      <c r="B71" s="213" t="s">
        <v>233</v>
      </c>
      <c r="C71" s="214"/>
      <c r="D71" s="215"/>
      <c r="E71" s="216">
        <v>17</v>
      </c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2"/>
      <c r="S71" s="212"/>
      <c r="T71" s="211"/>
      <c r="U71" s="211"/>
      <c r="V71" s="211"/>
      <c r="W71" s="212"/>
      <c r="X71" s="212"/>
      <c r="Y71" s="205"/>
      <c r="Z71" s="205"/>
      <c r="AA71" s="205"/>
      <c r="AB71" s="205"/>
      <c r="AC71" s="205"/>
      <c r="AD71" s="205"/>
      <c r="AE71" s="205" t="s">
        <v>138</v>
      </c>
      <c r="AF71" s="205">
        <v>5</v>
      </c>
      <c r="AG71" s="205"/>
      <c r="AH71" s="206"/>
      <c r="AI71" s="217" t="s">
        <v>233</v>
      </c>
      <c r="AJ71" s="207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08"/>
      <c r="B72" s="213" t="s">
        <v>234</v>
      </c>
      <c r="C72" s="214"/>
      <c r="D72" s="215"/>
      <c r="E72" s="216">
        <v>12</v>
      </c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2"/>
      <c r="S72" s="212"/>
      <c r="T72" s="211"/>
      <c r="U72" s="211"/>
      <c r="V72" s="211"/>
      <c r="W72" s="212"/>
      <c r="X72" s="212"/>
      <c r="Y72" s="205"/>
      <c r="Z72" s="205"/>
      <c r="AA72" s="205"/>
      <c r="AB72" s="205"/>
      <c r="AC72" s="205"/>
      <c r="AD72" s="205"/>
      <c r="AE72" s="205" t="s">
        <v>138</v>
      </c>
      <c r="AF72" s="205">
        <v>5</v>
      </c>
      <c r="AG72" s="205"/>
      <c r="AH72" s="206"/>
      <c r="AI72" s="217" t="s">
        <v>234</v>
      </c>
      <c r="AJ72" s="207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08"/>
      <c r="B73" s="213" t="s">
        <v>235</v>
      </c>
      <c r="C73" s="214"/>
      <c r="D73" s="215"/>
      <c r="E73" s="216">
        <v>197</v>
      </c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2"/>
      <c r="S73" s="212"/>
      <c r="T73" s="211"/>
      <c r="U73" s="211"/>
      <c r="V73" s="211"/>
      <c r="W73" s="212"/>
      <c r="X73" s="212"/>
      <c r="Y73" s="205"/>
      <c r="Z73" s="205"/>
      <c r="AA73" s="205"/>
      <c r="AB73" s="205"/>
      <c r="AC73" s="205"/>
      <c r="AD73" s="205"/>
      <c r="AE73" s="205" t="s">
        <v>138</v>
      </c>
      <c r="AF73" s="205">
        <v>5</v>
      </c>
      <c r="AG73" s="205"/>
      <c r="AH73" s="206"/>
      <c r="AI73" s="217" t="s">
        <v>235</v>
      </c>
      <c r="AJ73" s="207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08"/>
      <c r="B74" s="213" t="s">
        <v>236</v>
      </c>
      <c r="C74" s="214"/>
      <c r="D74" s="215"/>
      <c r="E74" s="216">
        <v>83</v>
      </c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2"/>
      <c r="S74" s="212"/>
      <c r="T74" s="211"/>
      <c r="U74" s="211"/>
      <c r="V74" s="211"/>
      <c r="W74" s="212"/>
      <c r="X74" s="212"/>
      <c r="Y74" s="205"/>
      <c r="Z74" s="205"/>
      <c r="AA74" s="205"/>
      <c r="AB74" s="205"/>
      <c r="AC74" s="205"/>
      <c r="AD74" s="205"/>
      <c r="AE74" s="205" t="s">
        <v>138</v>
      </c>
      <c r="AF74" s="205">
        <v>5</v>
      </c>
      <c r="AG74" s="205"/>
      <c r="AH74" s="206"/>
      <c r="AI74" s="217" t="s">
        <v>236</v>
      </c>
      <c r="AJ74" s="207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08"/>
      <c r="B75" s="213" t="s">
        <v>237</v>
      </c>
      <c r="C75" s="214"/>
      <c r="D75" s="215"/>
      <c r="E75" s="216">
        <v>64</v>
      </c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2"/>
      <c r="S75" s="212"/>
      <c r="T75" s="211"/>
      <c r="U75" s="211"/>
      <c r="V75" s="211"/>
      <c r="W75" s="212"/>
      <c r="X75" s="212"/>
      <c r="Y75" s="205"/>
      <c r="Z75" s="205"/>
      <c r="AA75" s="205"/>
      <c r="AB75" s="205"/>
      <c r="AC75" s="205"/>
      <c r="AD75" s="205"/>
      <c r="AE75" s="205" t="s">
        <v>138</v>
      </c>
      <c r="AF75" s="205">
        <v>5</v>
      </c>
      <c r="AG75" s="205"/>
      <c r="AH75" s="206"/>
      <c r="AI75" s="217" t="s">
        <v>237</v>
      </c>
      <c r="AJ75" s="207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">
      <c r="A76" s="208"/>
      <c r="B76" s="213" t="s">
        <v>238</v>
      </c>
      <c r="C76" s="214"/>
      <c r="D76" s="215"/>
      <c r="E76" s="216">
        <v>130</v>
      </c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2"/>
      <c r="S76" s="212"/>
      <c r="T76" s="211"/>
      <c r="U76" s="211"/>
      <c r="V76" s="211"/>
      <c r="W76" s="212"/>
      <c r="X76" s="212"/>
      <c r="Y76" s="205"/>
      <c r="Z76" s="205"/>
      <c r="AA76" s="205"/>
      <c r="AB76" s="205"/>
      <c r="AC76" s="205"/>
      <c r="AD76" s="205"/>
      <c r="AE76" s="205" t="s">
        <v>138</v>
      </c>
      <c r="AF76" s="205">
        <v>5</v>
      </c>
      <c r="AG76" s="205"/>
      <c r="AH76" s="206"/>
      <c r="AI76" s="217" t="s">
        <v>238</v>
      </c>
      <c r="AJ76" s="207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08"/>
      <c r="B77" s="213" t="s">
        <v>239</v>
      </c>
      <c r="C77" s="214"/>
      <c r="D77" s="215"/>
      <c r="E77" s="216">
        <v>30</v>
      </c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2"/>
      <c r="S77" s="212"/>
      <c r="T77" s="211"/>
      <c r="U77" s="211"/>
      <c r="V77" s="211"/>
      <c r="W77" s="212"/>
      <c r="X77" s="212"/>
      <c r="Y77" s="205"/>
      <c r="Z77" s="205"/>
      <c r="AA77" s="205"/>
      <c r="AB77" s="205"/>
      <c r="AC77" s="205"/>
      <c r="AD77" s="205"/>
      <c r="AE77" s="205" t="s">
        <v>138</v>
      </c>
      <c r="AF77" s="205">
        <v>5</v>
      </c>
      <c r="AG77" s="205"/>
      <c r="AH77" s="206"/>
      <c r="AI77" s="217" t="s">
        <v>239</v>
      </c>
      <c r="AJ77" s="207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">
      <c r="A78" s="208"/>
      <c r="B78" s="213" t="s">
        <v>240</v>
      </c>
      <c r="C78" s="214"/>
      <c r="D78" s="215"/>
      <c r="E78" s="216">
        <v>4</v>
      </c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2"/>
      <c r="S78" s="212"/>
      <c r="T78" s="211"/>
      <c r="U78" s="211"/>
      <c r="V78" s="211"/>
      <c r="W78" s="212"/>
      <c r="X78" s="212"/>
      <c r="Y78" s="205"/>
      <c r="Z78" s="205"/>
      <c r="AA78" s="205"/>
      <c r="AB78" s="205"/>
      <c r="AC78" s="205"/>
      <c r="AD78" s="205"/>
      <c r="AE78" s="205" t="s">
        <v>138</v>
      </c>
      <c r="AF78" s="205">
        <v>5</v>
      </c>
      <c r="AG78" s="205"/>
      <c r="AH78" s="206"/>
      <c r="AI78" s="217" t="s">
        <v>240</v>
      </c>
      <c r="AJ78" s="207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199">
        <v>17</v>
      </c>
      <c r="B79" s="200" t="s">
        <v>241</v>
      </c>
      <c r="C79" s="200" t="s">
        <v>242</v>
      </c>
      <c r="D79" s="201" t="s">
        <v>203</v>
      </c>
      <c r="E79" s="202">
        <v>16</v>
      </c>
      <c r="F79" s="203">
        <v>83.16</v>
      </c>
      <c r="G79" s="203">
        <v>1330.56</v>
      </c>
      <c r="H79" s="203">
        <v>54</v>
      </c>
      <c r="I79" s="203">
        <f>ROUND(E79*H79,2)</f>
        <v>864</v>
      </c>
      <c r="J79" s="203">
        <v>29.16</v>
      </c>
      <c r="K79" s="203">
        <f>ROUND(E79*J79,2)</f>
        <v>466.56</v>
      </c>
      <c r="L79" s="203">
        <v>21</v>
      </c>
      <c r="M79" s="203">
        <f>G79*(1+L79/100)</f>
        <v>1609.9775999999999</v>
      </c>
      <c r="N79" s="203">
        <v>3.0000000000000001E-3</v>
      </c>
      <c r="O79" s="203">
        <f>ROUND(E79*N79,2)</f>
        <v>0.05</v>
      </c>
      <c r="P79" s="203">
        <v>0</v>
      </c>
      <c r="Q79" s="203">
        <f>ROUND(E79*P79,2)</f>
        <v>0</v>
      </c>
      <c r="R79" s="204"/>
      <c r="S79" s="204" t="s">
        <v>131</v>
      </c>
      <c r="T79" s="203" t="s">
        <v>199</v>
      </c>
      <c r="U79" s="203">
        <v>0</v>
      </c>
      <c r="V79" s="203">
        <f>ROUND(E79*U79,2)</f>
        <v>0</v>
      </c>
      <c r="W79" s="204"/>
      <c r="X79" s="204"/>
      <c r="Y79" s="205"/>
      <c r="Z79" s="205"/>
      <c r="AA79" s="205"/>
      <c r="AB79" s="205"/>
      <c r="AC79" s="205"/>
      <c r="AD79" s="205"/>
      <c r="AE79" s="205" t="s">
        <v>155</v>
      </c>
      <c r="AF79" s="205" t="s">
        <v>243</v>
      </c>
      <c r="AG79" s="205"/>
      <c r="AH79" s="206"/>
      <c r="AI79" s="206"/>
      <c r="AJ79" s="207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199">
        <v>18</v>
      </c>
      <c r="B80" s="200" t="s">
        <v>244</v>
      </c>
      <c r="C80" s="200" t="s">
        <v>245</v>
      </c>
      <c r="D80" s="201" t="s">
        <v>203</v>
      </c>
      <c r="E80" s="202">
        <v>8</v>
      </c>
      <c r="F80" s="203">
        <v>43.12</v>
      </c>
      <c r="G80" s="203">
        <v>344.96</v>
      </c>
      <c r="H80" s="203">
        <v>28</v>
      </c>
      <c r="I80" s="203">
        <f>ROUND(E80*H80,2)</f>
        <v>224</v>
      </c>
      <c r="J80" s="203">
        <v>15.12</v>
      </c>
      <c r="K80" s="203">
        <f>ROUND(E80*J80,2)</f>
        <v>120.96</v>
      </c>
      <c r="L80" s="203">
        <v>21</v>
      </c>
      <c r="M80" s="203">
        <f>G80*(1+L80/100)</f>
        <v>417.40159999999997</v>
      </c>
      <c r="N80" s="203">
        <v>3.0000000000000001E-3</v>
      </c>
      <c r="O80" s="203">
        <f>ROUND(E80*N80,2)</f>
        <v>0.02</v>
      </c>
      <c r="P80" s="203">
        <v>0</v>
      </c>
      <c r="Q80" s="203">
        <f>ROUND(E80*P80,2)</f>
        <v>0</v>
      </c>
      <c r="R80" s="204"/>
      <c r="S80" s="204" t="s">
        <v>131</v>
      </c>
      <c r="T80" s="203" t="s">
        <v>199</v>
      </c>
      <c r="U80" s="203">
        <v>0</v>
      </c>
      <c r="V80" s="203">
        <f>ROUND(E80*U80,2)</f>
        <v>0</v>
      </c>
      <c r="W80" s="204"/>
      <c r="X80" s="204"/>
      <c r="Y80" s="205"/>
      <c r="Z80" s="205"/>
      <c r="AA80" s="205"/>
      <c r="AB80" s="205"/>
      <c r="AC80" s="205"/>
      <c r="AD80" s="205"/>
      <c r="AE80" s="205" t="s">
        <v>155</v>
      </c>
      <c r="AF80" s="205" t="s">
        <v>246</v>
      </c>
      <c r="AG80" s="205"/>
      <c r="AH80" s="206"/>
      <c r="AI80" s="206"/>
      <c r="AJ80" s="207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199">
        <v>19</v>
      </c>
      <c r="B81" s="200" t="s">
        <v>247</v>
      </c>
      <c r="C81" s="200" t="s">
        <v>248</v>
      </c>
      <c r="D81" s="201" t="s">
        <v>203</v>
      </c>
      <c r="E81" s="202">
        <v>8</v>
      </c>
      <c r="F81" s="203">
        <v>55.44</v>
      </c>
      <c r="G81" s="203">
        <v>443.52</v>
      </c>
      <c r="H81" s="203">
        <v>36</v>
      </c>
      <c r="I81" s="203">
        <f>ROUND(E81*H81,2)</f>
        <v>288</v>
      </c>
      <c r="J81" s="203">
        <v>19.440000000000001</v>
      </c>
      <c r="K81" s="203">
        <f>ROUND(E81*J81,2)</f>
        <v>155.52000000000001</v>
      </c>
      <c r="L81" s="203">
        <v>21</v>
      </c>
      <c r="M81" s="203">
        <f>G81*(1+L81/100)</f>
        <v>536.65919999999994</v>
      </c>
      <c r="N81" s="203">
        <v>3.0000000000000001E-3</v>
      </c>
      <c r="O81" s="203">
        <f>ROUND(E81*N81,2)</f>
        <v>0.02</v>
      </c>
      <c r="P81" s="203">
        <v>0</v>
      </c>
      <c r="Q81" s="203">
        <f>ROUND(E81*P81,2)</f>
        <v>0</v>
      </c>
      <c r="R81" s="204"/>
      <c r="S81" s="204" t="s">
        <v>131</v>
      </c>
      <c r="T81" s="203" t="s">
        <v>199</v>
      </c>
      <c r="U81" s="203">
        <v>0</v>
      </c>
      <c r="V81" s="203">
        <f>ROUND(E81*U81,2)</f>
        <v>0</v>
      </c>
      <c r="W81" s="204"/>
      <c r="X81" s="204"/>
      <c r="Y81" s="205"/>
      <c r="Z81" s="205"/>
      <c r="AA81" s="205"/>
      <c r="AB81" s="205"/>
      <c r="AC81" s="205"/>
      <c r="AD81" s="205"/>
      <c r="AE81" s="205" t="s">
        <v>155</v>
      </c>
      <c r="AF81" s="205" t="s">
        <v>249</v>
      </c>
      <c r="AG81" s="205"/>
      <c r="AH81" s="206"/>
      <c r="AI81" s="206"/>
      <c r="AJ81" s="207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">
      <c r="A82" s="199">
        <v>20</v>
      </c>
      <c r="B82" s="200" t="s">
        <v>250</v>
      </c>
      <c r="C82" s="200" t="s">
        <v>251</v>
      </c>
      <c r="D82" s="201" t="s">
        <v>203</v>
      </c>
      <c r="E82" s="202">
        <v>123</v>
      </c>
      <c r="F82" s="203">
        <v>47.74</v>
      </c>
      <c r="G82" s="203">
        <v>5872.02</v>
      </c>
      <c r="H82" s="203">
        <v>31</v>
      </c>
      <c r="I82" s="203">
        <f>ROUND(E82*H82,2)</f>
        <v>3813</v>
      </c>
      <c r="J82" s="203">
        <v>16.739999999999998</v>
      </c>
      <c r="K82" s="203">
        <f>ROUND(E82*J82,2)</f>
        <v>2059.02</v>
      </c>
      <c r="L82" s="203">
        <v>21</v>
      </c>
      <c r="M82" s="203">
        <f>G82*(1+L82/100)</f>
        <v>7105.1442000000006</v>
      </c>
      <c r="N82" s="203">
        <v>3.0000000000000001E-3</v>
      </c>
      <c r="O82" s="203">
        <f>ROUND(E82*N82,2)</f>
        <v>0.37</v>
      </c>
      <c r="P82" s="203">
        <v>0</v>
      </c>
      <c r="Q82" s="203">
        <f>ROUND(E82*P82,2)</f>
        <v>0</v>
      </c>
      <c r="R82" s="204"/>
      <c r="S82" s="204" t="s">
        <v>131</v>
      </c>
      <c r="T82" s="203" t="s">
        <v>199</v>
      </c>
      <c r="U82" s="203">
        <v>0</v>
      </c>
      <c r="V82" s="203">
        <f>ROUND(E82*U82,2)</f>
        <v>0</v>
      </c>
      <c r="W82" s="204"/>
      <c r="X82" s="204"/>
      <c r="Y82" s="205"/>
      <c r="Z82" s="205"/>
      <c r="AA82" s="205"/>
      <c r="AB82" s="205"/>
      <c r="AC82" s="205"/>
      <c r="AD82" s="205"/>
      <c r="AE82" s="205" t="s">
        <v>155</v>
      </c>
      <c r="AF82" s="205" t="s">
        <v>252</v>
      </c>
      <c r="AG82" s="205"/>
      <c r="AH82" s="206"/>
      <c r="AI82" s="206"/>
      <c r="AJ82" s="207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">
      <c r="A83" s="199">
        <v>21</v>
      </c>
      <c r="B83" s="200" t="s">
        <v>253</v>
      </c>
      <c r="C83" s="200" t="s">
        <v>254</v>
      </c>
      <c r="D83" s="201" t="s">
        <v>255</v>
      </c>
      <c r="E83" s="202">
        <v>103</v>
      </c>
      <c r="F83" s="203">
        <v>47.74</v>
      </c>
      <c r="G83" s="203">
        <v>4917.22</v>
      </c>
      <c r="H83" s="203">
        <v>31</v>
      </c>
      <c r="I83" s="203">
        <f>ROUND(E83*H83,2)</f>
        <v>3193</v>
      </c>
      <c r="J83" s="203">
        <v>16.739999999999998</v>
      </c>
      <c r="K83" s="203">
        <f>ROUND(E83*J83,2)</f>
        <v>1724.22</v>
      </c>
      <c r="L83" s="203">
        <v>21</v>
      </c>
      <c r="M83" s="203">
        <f>G83*(1+L83/100)</f>
        <v>5949.8361999999997</v>
      </c>
      <c r="N83" s="203">
        <v>3.0000000000000001E-3</v>
      </c>
      <c r="O83" s="203">
        <f>ROUND(E83*N83,2)</f>
        <v>0.31</v>
      </c>
      <c r="P83" s="203">
        <v>0</v>
      </c>
      <c r="Q83" s="203">
        <f>ROUND(E83*P83,2)</f>
        <v>0</v>
      </c>
      <c r="R83" s="204"/>
      <c r="S83" s="204" t="s">
        <v>131</v>
      </c>
      <c r="T83" s="203" t="s">
        <v>199</v>
      </c>
      <c r="U83" s="203">
        <v>0</v>
      </c>
      <c r="V83" s="203">
        <f>ROUND(E83*U83,2)</f>
        <v>0</v>
      </c>
      <c r="W83" s="204"/>
      <c r="X83" s="204"/>
      <c r="Y83" s="205"/>
      <c r="Z83" s="205"/>
      <c r="AA83" s="205"/>
      <c r="AB83" s="205"/>
      <c r="AC83" s="205"/>
      <c r="AD83" s="205"/>
      <c r="AE83" s="205" t="s">
        <v>155</v>
      </c>
      <c r="AF83" s="219" t="s">
        <v>256</v>
      </c>
      <c r="AG83" s="205"/>
      <c r="AH83" s="206"/>
      <c r="AI83" s="206"/>
      <c r="AJ83" s="207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">
      <c r="A84" s="199">
        <v>22</v>
      </c>
      <c r="B84" s="200" t="s">
        <v>257</v>
      </c>
      <c r="C84" s="200" t="s">
        <v>258</v>
      </c>
      <c r="D84" s="201" t="s">
        <v>203</v>
      </c>
      <c r="E84" s="202">
        <v>51</v>
      </c>
      <c r="F84" s="203">
        <v>47.74</v>
      </c>
      <c r="G84" s="203">
        <v>2434.7399999999998</v>
      </c>
      <c r="H84" s="203">
        <v>31</v>
      </c>
      <c r="I84" s="203">
        <f>ROUND(E84*H84,2)</f>
        <v>1581</v>
      </c>
      <c r="J84" s="203">
        <v>16.739999999999998</v>
      </c>
      <c r="K84" s="203">
        <f>ROUND(E84*J84,2)</f>
        <v>853.74</v>
      </c>
      <c r="L84" s="203">
        <v>21</v>
      </c>
      <c r="M84" s="203">
        <f>G84*(1+L84/100)</f>
        <v>2946.0353999999998</v>
      </c>
      <c r="N84" s="203">
        <v>3.0000000000000001E-3</v>
      </c>
      <c r="O84" s="203">
        <f>ROUND(E84*N84,2)</f>
        <v>0.15</v>
      </c>
      <c r="P84" s="203">
        <v>0</v>
      </c>
      <c r="Q84" s="203">
        <f>ROUND(E84*P84,2)</f>
        <v>0</v>
      </c>
      <c r="R84" s="204"/>
      <c r="S84" s="204" t="s">
        <v>131</v>
      </c>
      <c r="T84" s="203" t="s">
        <v>199</v>
      </c>
      <c r="U84" s="203">
        <v>0</v>
      </c>
      <c r="V84" s="203">
        <f>ROUND(E84*U84,2)</f>
        <v>0</v>
      </c>
      <c r="W84" s="204"/>
      <c r="X84" s="204"/>
      <c r="Y84" s="205"/>
      <c r="Z84" s="205"/>
      <c r="AA84" s="205"/>
      <c r="AB84" s="205"/>
      <c r="AC84" s="205"/>
      <c r="AD84" s="205"/>
      <c r="AE84" s="205" t="s">
        <v>155</v>
      </c>
      <c r="AF84" s="205" t="s">
        <v>259</v>
      </c>
      <c r="AG84" s="205"/>
      <c r="AH84" s="206"/>
      <c r="AI84" s="206"/>
      <c r="AJ84" s="207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">
      <c r="A85" s="199">
        <v>23</v>
      </c>
      <c r="B85" s="200" t="s">
        <v>260</v>
      </c>
      <c r="C85" s="200" t="s">
        <v>261</v>
      </c>
      <c r="D85" s="201" t="s">
        <v>255</v>
      </c>
      <c r="E85" s="202">
        <v>10</v>
      </c>
      <c r="F85" s="203">
        <v>50.82</v>
      </c>
      <c r="G85" s="203">
        <v>508.2</v>
      </c>
      <c r="H85" s="203">
        <v>33</v>
      </c>
      <c r="I85" s="203">
        <f>ROUND(E85*H85,2)</f>
        <v>330</v>
      </c>
      <c r="J85" s="203">
        <v>17.82</v>
      </c>
      <c r="K85" s="203">
        <f>ROUND(E85*J85,2)</f>
        <v>178.2</v>
      </c>
      <c r="L85" s="203">
        <v>21</v>
      </c>
      <c r="M85" s="203">
        <f>G85*(1+L85/100)</f>
        <v>614.92199999999991</v>
      </c>
      <c r="N85" s="203">
        <v>3.0000000000000001E-3</v>
      </c>
      <c r="O85" s="203">
        <f>ROUND(E85*N85,2)</f>
        <v>0.03</v>
      </c>
      <c r="P85" s="203">
        <v>0</v>
      </c>
      <c r="Q85" s="203">
        <f>ROUND(E85*P85,2)</f>
        <v>0</v>
      </c>
      <c r="R85" s="204"/>
      <c r="S85" s="204" t="s">
        <v>131</v>
      </c>
      <c r="T85" s="203" t="s">
        <v>199</v>
      </c>
      <c r="U85" s="203">
        <v>0</v>
      </c>
      <c r="V85" s="203">
        <f>ROUND(E85*U85,2)</f>
        <v>0</v>
      </c>
      <c r="W85" s="204"/>
      <c r="X85" s="204"/>
      <c r="Y85" s="205"/>
      <c r="Z85" s="205"/>
      <c r="AA85" s="205"/>
      <c r="AB85" s="205"/>
      <c r="AC85" s="205"/>
      <c r="AD85" s="205"/>
      <c r="AE85" s="205" t="s">
        <v>155</v>
      </c>
      <c r="AF85" s="205" t="s">
        <v>262</v>
      </c>
      <c r="AG85" s="205"/>
      <c r="AH85" s="206"/>
      <c r="AI85" s="206"/>
      <c r="AJ85" s="207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">
      <c r="A86" s="199">
        <v>24</v>
      </c>
      <c r="B86" s="200" t="s">
        <v>263</v>
      </c>
      <c r="C86" s="200" t="s">
        <v>264</v>
      </c>
      <c r="D86" s="201" t="s">
        <v>203</v>
      </c>
      <c r="E86" s="202">
        <v>21</v>
      </c>
      <c r="F86" s="203">
        <v>38.5</v>
      </c>
      <c r="G86" s="203">
        <v>808.5</v>
      </c>
      <c r="H86" s="203">
        <v>25</v>
      </c>
      <c r="I86" s="203">
        <f>ROUND(E86*H86,2)</f>
        <v>525</v>
      </c>
      <c r="J86" s="203">
        <v>13.5</v>
      </c>
      <c r="K86" s="203">
        <f>ROUND(E86*J86,2)</f>
        <v>283.5</v>
      </c>
      <c r="L86" s="203">
        <v>21</v>
      </c>
      <c r="M86" s="203">
        <f>G86*(1+L86/100)</f>
        <v>978.28499999999997</v>
      </c>
      <c r="N86" s="203">
        <v>3.0000000000000001E-3</v>
      </c>
      <c r="O86" s="203">
        <f>ROUND(E86*N86,2)</f>
        <v>0.06</v>
      </c>
      <c r="P86" s="203">
        <v>0</v>
      </c>
      <c r="Q86" s="203">
        <f>ROUND(E86*P86,2)</f>
        <v>0</v>
      </c>
      <c r="R86" s="204"/>
      <c r="S86" s="204" t="s">
        <v>131</v>
      </c>
      <c r="T86" s="203" t="s">
        <v>199</v>
      </c>
      <c r="U86" s="203">
        <v>0</v>
      </c>
      <c r="V86" s="203">
        <f>ROUND(E86*U86,2)</f>
        <v>0</v>
      </c>
      <c r="W86" s="204"/>
      <c r="X86" s="204"/>
      <c r="Y86" s="205"/>
      <c r="Z86" s="205"/>
      <c r="AA86" s="205"/>
      <c r="AB86" s="205"/>
      <c r="AC86" s="205"/>
      <c r="AD86" s="205"/>
      <c r="AE86" s="205" t="s">
        <v>155</v>
      </c>
      <c r="AF86" s="205" t="s">
        <v>265</v>
      </c>
      <c r="AG86" s="205"/>
      <c r="AH86" s="206"/>
      <c r="AI86" s="206"/>
      <c r="AJ86" s="207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">
      <c r="A87" s="199">
        <v>25</v>
      </c>
      <c r="B87" s="200" t="s">
        <v>266</v>
      </c>
      <c r="C87" s="200" t="s">
        <v>267</v>
      </c>
      <c r="D87" s="201" t="s">
        <v>203</v>
      </c>
      <c r="E87" s="202">
        <v>41</v>
      </c>
      <c r="F87" s="203">
        <v>38.5</v>
      </c>
      <c r="G87" s="203">
        <v>1578.5</v>
      </c>
      <c r="H87" s="203">
        <v>25</v>
      </c>
      <c r="I87" s="203">
        <f>ROUND(E87*H87,2)</f>
        <v>1025</v>
      </c>
      <c r="J87" s="203">
        <v>13.5</v>
      </c>
      <c r="K87" s="203">
        <f>ROUND(E87*J87,2)</f>
        <v>553.5</v>
      </c>
      <c r="L87" s="203">
        <v>21</v>
      </c>
      <c r="M87" s="203">
        <f>G87*(1+L87/100)</f>
        <v>1909.9849999999999</v>
      </c>
      <c r="N87" s="203">
        <v>3.0000000000000001E-3</v>
      </c>
      <c r="O87" s="203">
        <f>ROUND(E87*N87,2)</f>
        <v>0.12</v>
      </c>
      <c r="P87" s="203">
        <v>0</v>
      </c>
      <c r="Q87" s="203">
        <f>ROUND(E87*P87,2)</f>
        <v>0</v>
      </c>
      <c r="R87" s="204"/>
      <c r="S87" s="204" t="s">
        <v>131</v>
      </c>
      <c r="T87" s="203" t="s">
        <v>199</v>
      </c>
      <c r="U87" s="203">
        <v>0</v>
      </c>
      <c r="V87" s="203">
        <f>ROUND(E87*U87,2)</f>
        <v>0</v>
      </c>
      <c r="W87" s="204"/>
      <c r="X87" s="204"/>
      <c r="Y87" s="205"/>
      <c r="Z87" s="205"/>
      <c r="AA87" s="205"/>
      <c r="AB87" s="205"/>
      <c r="AC87" s="205"/>
      <c r="AD87" s="205"/>
      <c r="AE87" s="205" t="s">
        <v>155</v>
      </c>
      <c r="AF87" s="205" t="s">
        <v>268</v>
      </c>
      <c r="AG87" s="205"/>
      <c r="AH87" s="206"/>
      <c r="AI87" s="206"/>
      <c r="AJ87" s="207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">
      <c r="A88" s="199">
        <v>26</v>
      </c>
      <c r="B88" s="200" t="s">
        <v>269</v>
      </c>
      <c r="C88" s="200" t="s">
        <v>270</v>
      </c>
      <c r="D88" s="201" t="s">
        <v>203</v>
      </c>
      <c r="E88" s="202">
        <v>11</v>
      </c>
      <c r="F88" s="203">
        <v>47.74</v>
      </c>
      <c r="G88" s="203">
        <v>525.14</v>
      </c>
      <c r="H88" s="203">
        <v>31</v>
      </c>
      <c r="I88" s="203">
        <f>ROUND(E88*H88,2)</f>
        <v>341</v>
      </c>
      <c r="J88" s="203">
        <v>16.739999999999998</v>
      </c>
      <c r="K88" s="203">
        <f>ROUND(E88*J88,2)</f>
        <v>184.14</v>
      </c>
      <c r="L88" s="203">
        <v>21</v>
      </c>
      <c r="M88" s="203">
        <f>G88*(1+L88/100)</f>
        <v>635.4194</v>
      </c>
      <c r="N88" s="203">
        <v>3.0000000000000001E-3</v>
      </c>
      <c r="O88" s="203">
        <f>ROUND(E88*N88,2)</f>
        <v>0.03</v>
      </c>
      <c r="P88" s="203">
        <v>0</v>
      </c>
      <c r="Q88" s="203">
        <f>ROUND(E88*P88,2)</f>
        <v>0</v>
      </c>
      <c r="R88" s="204"/>
      <c r="S88" s="204" t="s">
        <v>131</v>
      </c>
      <c r="T88" s="203" t="s">
        <v>199</v>
      </c>
      <c r="U88" s="203">
        <v>0</v>
      </c>
      <c r="V88" s="203">
        <f>ROUND(E88*U88,2)</f>
        <v>0</v>
      </c>
      <c r="W88" s="204"/>
      <c r="X88" s="204"/>
      <c r="Y88" s="205"/>
      <c r="Z88" s="205"/>
      <c r="AA88" s="205"/>
      <c r="AB88" s="205"/>
      <c r="AC88" s="205"/>
      <c r="AD88" s="205"/>
      <c r="AE88" s="205" t="s">
        <v>155</v>
      </c>
      <c r="AF88" s="205" t="s">
        <v>271</v>
      </c>
      <c r="AG88" s="205"/>
      <c r="AH88" s="206"/>
      <c r="AI88" s="206"/>
      <c r="AJ88" s="207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">
      <c r="A89" s="199">
        <v>27</v>
      </c>
      <c r="B89" s="200" t="s">
        <v>272</v>
      </c>
      <c r="C89" s="200" t="s">
        <v>273</v>
      </c>
      <c r="D89" s="201" t="s">
        <v>203</v>
      </c>
      <c r="E89" s="202">
        <v>43</v>
      </c>
      <c r="F89" s="203">
        <v>40.04</v>
      </c>
      <c r="G89" s="203">
        <v>1721.72</v>
      </c>
      <c r="H89" s="203">
        <v>26</v>
      </c>
      <c r="I89" s="203">
        <f>ROUND(E89*H89,2)</f>
        <v>1118</v>
      </c>
      <c r="J89" s="203">
        <v>14.04</v>
      </c>
      <c r="K89" s="203">
        <f>ROUND(E89*J89,2)</f>
        <v>603.72</v>
      </c>
      <c r="L89" s="203">
        <v>21</v>
      </c>
      <c r="M89" s="203">
        <f>G89*(1+L89/100)</f>
        <v>2083.2811999999999</v>
      </c>
      <c r="N89" s="203">
        <v>3.0000000000000001E-3</v>
      </c>
      <c r="O89" s="203">
        <f>ROUND(E89*N89,2)</f>
        <v>0.13</v>
      </c>
      <c r="P89" s="203">
        <v>0</v>
      </c>
      <c r="Q89" s="203">
        <f>ROUND(E89*P89,2)</f>
        <v>0</v>
      </c>
      <c r="R89" s="204"/>
      <c r="S89" s="204" t="s">
        <v>131</v>
      </c>
      <c r="T89" s="203" t="s">
        <v>199</v>
      </c>
      <c r="U89" s="203">
        <v>0</v>
      </c>
      <c r="V89" s="203">
        <f>ROUND(E89*U89,2)</f>
        <v>0</v>
      </c>
      <c r="W89" s="204"/>
      <c r="X89" s="204"/>
      <c r="Y89" s="205"/>
      <c r="Z89" s="205"/>
      <c r="AA89" s="205"/>
      <c r="AB89" s="205"/>
      <c r="AC89" s="205"/>
      <c r="AD89" s="205"/>
      <c r="AE89" s="205" t="s">
        <v>155</v>
      </c>
      <c r="AF89" s="205" t="s">
        <v>274</v>
      </c>
      <c r="AG89" s="205"/>
      <c r="AH89" s="206"/>
      <c r="AI89" s="206"/>
      <c r="AJ89" s="207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">
      <c r="A90" s="199">
        <v>28</v>
      </c>
      <c r="B90" s="200" t="s">
        <v>275</v>
      </c>
      <c r="C90" s="200" t="s">
        <v>276</v>
      </c>
      <c r="D90" s="201" t="s">
        <v>203</v>
      </c>
      <c r="E90" s="202">
        <v>124</v>
      </c>
      <c r="F90" s="203">
        <v>43.12</v>
      </c>
      <c r="G90" s="203">
        <v>5346.88</v>
      </c>
      <c r="H90" s="203">
        <v>28</v>
      </c>
      <c r="I90" s="203">
        <f>ROUND(E90*H90,2)</f>
        <v>3472</v>
      </c>
      <c r="J90" s="203">
        <v>15.12</v>
      </c>
      <c r="K90" s="203">
        <f>ROUND(E90*J90,2)</f>
        <v>1874.88</v>
      </c>
      <c r="L90" s="203">
        <v>21</v>
      </c>
      <c r="M90" s="203">
        <f>G90*(1+L90/100)</f>
        <v>6469.7248</v>
      </c>
      <c r="N90" s="203">
        <v>3.0000000000000001E-3</v>
      </c>
      <c r="O90" s="203">
        <f>ROUND(E90*N90,2)</f>
        <v>0.37</v>
      </c>
      <c r="P90" s="203">
        <v>0</v>
      </c>
      <c r="Q90" s="203">
        <f>ROUND(E90*P90,2)</f>
        <v>0</v>
      </c>
      <c r="R90" s="204"/>
      <c r="S90" s="204" t="s">
        <v>131</v>
      </c>
      <c r="T90" s="203" t="s">
        <v>199</v>
      </c>
      <c r="U90" s="203">
        <v>0</v>
      </c>
      <c r="V90" s="203">
        <f>ROUND(E90*U90,2)</f>
        <v>0</v>
      </c>
      <c r="W90" s="204"/>
      <c r="X90" s="204"/>
      <c r="Y90" s="205"/>
      <c r="Z90" s="205"/>
      <c r="AA90" s="205"/>
      <c r="AB90" s="205"/>
      <c r="AC90" s="205"/>
      <c r="AD90" s="205"/>
      <c r="AE90" s="205" t="s">
        <v>155</v>
      </c>
      <c r="AF90" s="205" t="s">
        <v>277</v>
      </c>
      <c r="AG90" s="205"/>
      <c r="AH90" s="206"/>
      <c r="AI90" s="206"/>
      <c r="AJ90" s="207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">
      <c r="A91" s="199">
        <v>29</v>
      </c>
      <c r="B91" s="200" t="s">
        <v>278</v>
      </c>
      <c r="C91" s="200" t="s">
        <v>279</v>
      </c>
      <c r="D91" s="201" t="s">
        <v>203</v>
      </c>
      <c r="E91" s="202">
        <v>92</v>
      </c>
      <c r="F91" s="203">
        <v>43.12</v>
      </c>
      <c r="G91" s="203">
        <v>3967.04</v>
      </c>
      <c r="H91" s="203">
        <v>28</v>
      </c>
      <c r="I91" s="203">
        <f>ROUND(E91*H91,2)</f>
        <v>2576</v>
      </c>
      <c r="J91" s="203">
        <v>15.12</v>
      </c>
      <c r="K91" s="203">
        <f>ROUND(E91*J91,2)</f>
        <v>1391.04</v>
      </c>
      <c r="L91" s="203">
        <v>21</v>
      </c>
      <c r="M91" s="203">
        <f>G91*(1+L91/100)</f>
        <v>4800.1183999999994</v>
      </c>
      <c r="N91" s="203">
        <v>3.0000000000000001E-3</v>
      </c>
      <c r="O91" s="203">
        <f>ROUND(E91*N91,2)</f>
        <v>0.28000000000000003</v>
      </c>
      <c r="P91" s="203">
        <v>0</v>
      </c>
      <c r="Q91" s="203">
        <f>ROUND(E91*P91,2)</f>
        <v>0</v>
      </c>
      <c r="R91" s="204"/>
      <c r="S91" s="204" t="s">
        <v>131</v>
      </c>
      <c r="T91" s="203" t="s">
        <v>199</v>
      </c>
      <c r="U91" s="203">
        <v>0</v>
      </c>
      <c r="V91" s="203">
        <f>ROUND(E91*U91,2)</f>
        <v>0</v>
      </c>
      <c r="W91" s="204"/>
      <c r="X91" s="204"/>
      <c r="Y91" s="205"/>
      <c r="Z91" s="205"/>
      <c r="AA91" s="205"/>
      <c r="AB91" s="205"/>
      <c r="AC91" s="205"/>
      <c r="AD91" s="205"/>
      <c r="AE91" s="205" t="s">
        <v>155</v>
      </c>
      <c r="AF91" s="205" t="s">
        <v>280</v>
      </c>
      <c r="AG91" s="205"/>
      <c r="AH91" s="206"/>
      <c r="AI91" s="206"/>
      <c r="AJ91" s="207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">
      <c r="A92" s="199">
        <v>30</v>
      </c>
      <c r="B92" s="200" t="s">
        <v>281</v>
      </c>
      <c r="C92" s="200" t="s">
        <v>282</v>
      </c>
      <c r="D92" s="201" t="s">
        <v>203</v>
      </c>
      <c r="E92" s="202">
        <v>81</v>
      </c>
      <c r="F92" s="203">
        <v>43.12</v>
      </c>
      <c r="G92" s="203">
        <v>3492.72</v>
      </c>
      <c r="H92" s="203">
        <v>28</v>
      </c>
      <c r="I92" s="203">
        <f>ROUND(E92*H92,2)</f>
        <v>2268</v>
      </c>
      <c r="J92" s="203">
        <v>15.12</v>
      </c>
      <c r="K92" s="203">
        <f>ROUND(E92*J92,2)</f>
        <v>1224.72</v>
      </c>
      <c r="L92" s="203">
        <v>21</v>
      </c>
      <c r="M92" s="203">
        <f>G92*(1+L92/100)</f>
        <v>4226.1911999999993</v>
      </c>
      <c r="N92" s="203">
        <v>3.0000000000000001E-3</v>
      </c>
      <c r="O92" s="203">
        <f>ROUND(E92*N92,2)</f>
        <v>0.24</v>
      </c>
      <c r="P92" s="203">
        <v>0</v>
      </c>
      <c r="Q92" s="203">
        <f>ROUND(E92*P92,2)</f>
        <v>0</v>
      </c>
      <c r="R92" s="204"/>
      <c r="S92" s="204" t="s">
        <v>131</v>
      </c>
      <c r="T92" s="203" t="s">
        <v>199</v>
      </c>
      <c r="U92" s="203">
        <v>0</v>
      </c>
      <c r="V92" s="203">
        <f>ROUND(E92*U92,2)</f>
        <v>0</v>
      </c>
      <c r="W92" s="204"/>
      <c r="X92" s="204"/>
      <c r="Y92" s="205"/>
      <c r="Z92" s="205"/>
      <c r="AA92" s="205"/>
      <c r="AB92" s="205"/>
      <c r="AC92" s="205"/>
      <c r="AD92" s="205"/>
      <c r="AE92" s="205" t="s">
        <v>155</v>
      </c>
      <c r="AF92" s="205" t="s">
        <v>283</v>
      </c>
      <c r="AG92" s="205"/>
      <c r="AH92" s="206"/>
      <c r="AI92" s="206"/>
      <c r="AJ92" s="207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">
      <c r="A93" s="199">
        <v>31</v>
      </c>
      <c r="B93" s="200" t="s">
        <v>284</v>
      </c>
      <c r="C93" s="200" t="s">
        <v>285</v>
      </c>
      <c r="D93" s="201" t="s">
        <v>255</v>
      </c>
      <c r="E93" s="202">
        <v>20</v>
      </c>
      <c r="F93" s="203">
        <v>43.12</v>
      </c>
      <c r="G93" s="203">
        <v>862.4</v>
      </c>
      <c r="H93" s="203">
        <v>28</v>
      </c>
      <c r="I93" s="203">
        <f>ROUND(E93*H93,2)</f>
        <v>560</v>
      </c>
      <c r="J93" s="203">
        <v>15.12</v>
      </c>
      <c r="K93" s="203">
        <f>ROUND(E93*J93,2)</f>
        <v>302.39999999999998</v>
      </c>
      <c r="L93" s="203">
        <v>21</v>
      </c>
      <c r="M93" s="203">
        <f>G93*(1+L93/100)</f>
        <v>1043.5039999999999</v>
      </c>
      <c r="N93" s="203">
        <v>3.0000000000000001E-3</v>
      </c>
      <c r="O93" s="203">
        <f>ROUND(E93*N93,2)</f>
        <v>0.06</v>
      </c>
      <c r="P93" s="203">
        <v>0</v>
      </c>
      <c r="Q93" s="203">
        <f>ROUND(E93*P93,2)</f>
        <v>0</v>
      </c>
      <c r="R93" s="204"/>
      <c r="S93" s="204" t="s">
        <v>131</v>
      </c>
      <c r="T93" s="203" t="s">
        <v>199</v>
      </c>
      <c r="U93" s="203">
        <v>0</v>
      </c>
      <c r="V93" s="203">
        <f>ROUND(E93*U93,2)</f>
        <v>0</v>
      </c>
      <c r="W93" s="204"/>
      <c r="X93" s="204"/>
      <c r="Y93" s="205"/>
      <c r="Z93" s="205"/>
      <c r="AA93" s="205"/>
      <c r="AB93" s="205"/>
      <c r="AC93" s="205"/>
      <c r="AD93" s="205"/>
      <c r="AE93" s="205" t="s">
        <v>155</v>
      </c>
      <c r="AF93" s="205" t="s">
        <v>286</v>
      </c>
      <c r="AG93" s="205"/>
      <c r="AH93" s="206"/>
      <c r="AI93" s="206"/>
      <c r="AJ93" s="207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">
      <c r="A94" s="199">
        <v>32</v>
      </c>
      <c r="B94" s="200" t="s">
        <v>287</v>
      </c>
      <c r="C94" s="200" t="s">
        <v>288</v>
      </c>
      <c r="D94" s="201" t="s">
        <v>203</v>
      </c>
      <c r="E94" s="202">
        <v>96</v>
      </c>
      <c r="F94" s="203">
        <v>47.74</v>
      </c>
      <c r="G94" s="203">
        <v>4583.04</v>
      </c>
      <c r="H94" s="203">
        <v>31</v>
      </c>
      <c r="I94" s="203">
        <f>ROUND(E94*H94,2)</f>
        <v>2976</v>
      </c>
      <c r="J94" s="203">
        <v>16.739999999999998</v>
      </c>
      <c r="K94" s="203">
        <f>ROUND(E94*J94,2)</f>
        <v>1607.04</v>
      </c>
      <c r="L94" s="203">
        <v>21</v>
      </c>
      <c r="M94" s="203">
        <f>G94*(1+L94/100)</f>
        <v>5545.4784</v>
      </c>
      <c r="N94" s="203">
        <v>3.0000000000000001E-3</v>
      </c>
      <c r="O94" s="203">
        <f>ROUND(E94*N94,2)</f>
        <v>0.28999999999999998</v>
      </c>
      <c r="P94" s="203">
        <v>0</v>
      </c>
      <c r="Q94" s="203">
        <f>ROUND(E94*P94,2)</f>
        <v>0</v>
      </c>
      <c r="R94" s="204"/>
      <c r="S94" s="204" t="s">
        <v>131</v>
      </c>
      <c r="T94" s="203" t="s">
        <v>199</v>
      </c>
      <c r="U94" s="203">
        <v>0</v>
      </c>
      <c r="V94" s="203">
        <f>ROUND(E94*U94,2)</f>
        <v>0</v>
      </c>
      <c r="W94" s="204"/>
      <c r="X94" s="204"/>
      <c r="Y94" s="205"/>
      <c r="Z94" s="205"/>
      <c r="AA94" s="205"/>
      <c r="AB94" s="205"/>
      <c r="AC94" s="205"/>
      <c r="AD94" s="205"/>
      <c r="AE94" s="205" t="s">
        <v>155</v>
      </c>
      <c r="AF94" s="205" t="s">
        <v>289</v>
      </c>
      <c r="AG94" s="205"/>
      <c r="AH94" s="206"/>
      <c r="AI94" s="206"/>
      <c r="AJ94" s="207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">
      <c r="A95" s="199">
        <v>33</v>
      </c>
      <c r="B95" s="200" t="s">
        <v>290</v>
      </c>
      <c r="C95" s="200" t="s">
        <v>291</v>
      </c>
      <c r="D95" s="201" t="s">
        <v>203</v>
      </c>
      <c r="E95" s="202">
        <v>12</v>
      </c>
      <c r="F95" s="203">
        <v>47.74</v>
      </c>
      <c r="G95" s="203">
        <v>572.88</v>
      </c>
      <c r="H95" s="203">
        <v>31</v>
      </c>
      <c r="I95" s="203">
        <f>ROUND(E95*H95,2)</f>
        <v>372</v>
      </c>
      <c r="J95" s="203">
        <v>16.739999999999998</v>
      </c>
      <c r="K95" s="203">
        <f>ROUND(E95*J95,2)</f>
        <v>200.88</v>
      </c>
      <c r="L95" s="203">
        <v>21</v>
      </c>
      <c r="M95" s="203">
        <f>G95*(1+L95/100)</f>
        <v>693.1848</v>
      </c>
      <c r="N95" s="203">
        <v>3.0000000000000001E-3</v>
      </c>
      <c r="O95" s="203">
        <f>ROUND(E95*N95,2)</f>
        <v>0.04</v>
      </c>
      <c r="P95" s="203">
        <v>0</v>
      </c>
      <c r="Q95" s="203">
        <f>ROUND(E95*P95,2)</f>
        <v>0</v>
      </c>
      <c r="R95" s="204"/>
      <c r="S95" s="204" t="s">
        <v>131</v>
      </c>
      <c r="T95" s="203" t="s">
        <v>199</v>
      </c>
      <c r="U95" s="203">
        <v>0</v>
      </c>
      <c r="V95" s="203">
        <f>ROUND(E95*U95,2)</f>
        <v>0</v>
      </c>
      <c r="W95" s="204"/>
      <c r="X95" s="204"/>
      <c r="Y95" s="205"/>
      <c r="Z95" s="205"/>
      <c r="AA95" s="205"/>
      <c r="AB95" s="205"/>
      <c r="AC95" s="205"/>
      <c r="AD95" s="205"/>
      <c r="AE95" s="205" t="s">
        <v>155</v>
      </c>
      <c r="AF95" s="205" t="s">
        <v>292</v>
      </c>
      <c r="AG95" s="205"/>
      <c r="AH95" s="206"/>
      <c r="AI95" s="206"/>
      <c r="AJ95" s="207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">
      <c r="A96" s="199">
        <v>34</v>
      </c>
      <c r="B96" s="200" t="s">
        <v>293</v>
      </c>
      <c r="C96" s="200" t="s">
        <v>294</v>
      </c>
      <c r="D96" s="201" t="s">
        <v>203</v>
      </c>
      <c r="E96" s="202">
        <v>64</v>
      </c>
      <c r="F96" s="203">
        <v>43.12</v>
      </c>
      <c r="G96" s="203">
        <v>2759.68</v>
      </c>
      <c r="H96" s="203">
        <v>28</v>
      </c>
      <c r="I96" s="203">
        <f>ROUND(E96*H96,2)</f>
        <v>1792</v>
      </c>
      <c r="J96" s="203">
        <v>15.12</v>
      </c>
      <c r="K96" s="203">
        <f>ROUND(E96*J96,2)</f>
        <v>967.68</v>
      </c>
      <c r="L96" s="203">
        <v>21</v>
      </c>
      <c r="M96" s="203">
        <f>G96*(1+L96/100)</f>
        <v>3339.2127999999998</v>
      </c>
      <c r="N96" s="203">
        <v>3.0000000000000001E-3</v>
      </c>
      <c r="O96" s="203">
        <f>ROUND(E96*N96,2)</f>
        <v>0.19</v>
      </c>
      <c r="P96" s="203">
        <v>0</v>
      </c>
      <c r="Q96" s="203">
        <f>ROUND(E96*P96,2)</f>
        <v>0</v>
      </c>
      <c r="R96" s="204"/>
      <c r="S96" s="204" t="s">
        <v>131</v>
      </c>
      <c r="T96" s="203" t="s">
        <v>199</v>
      </c>
      <c r="U96" s="203">
        <v>0</v>
      </c>
      <c r="V96" s="203">
        <f>ROUND(E96*U96,2)</f>
        <v>0</v>
      </c>
      <c r="W96" s="204"/>
      <c r="X96" s="204"/>
      <c r="Y96" s="205"/>
      <c r="Z96" s="205"/>
      <c r="AA96" s="205"/>
      <c r="AB96" s="205"/>
      <c r="AC96" s="205"/>
      <c r="AD96" s="205"/>
      <c r="AE96" s="205" t="s">
        <v>155</v>
      </c>
      <c r="AF96" s="205" t="s">
        <v>295</v>
      </c>
      <c r="AG96" s="205"/>
      <c r="AH96" s="206"/>
      <c r="AI96" s="206"/>
      <c r="AJ96" s="207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">
      <c r="A97" s="199">
        <v>35</v>
      </c>
      <c r="B97" s="200" t="s">
        <v>296</v>
      </c>
      <c r="C97" s="200" t="s">
        <v>297</v>
      </c>
      <c r="D97" s="201" t="s">
        <v>203</v>
      </c>
      <c r="E97" s="202">
        <v>120</v>
      </c>
      <c r="F97" s="203">
        <v>43.12</v>
      </c>
      <c r="G97" s="203">
        <v>5174.3999999999996</v>
      </c>
      <c r="H97" s="203">
        <v>28</v>
      </c>
      <c r="I97" s="203">
        <f>ROUND(E97*H97,2)</f>
        <v>3360</v>
      </c>
      <c r="J97" s="203">
        <v>15.12</v>
      </c>
      <c r="K97" s="203">
        <f>ROUND(E97*J97,2)</f>
        <v>1814.4</v>
      </c>
      <c r="L97" s="203">
        <v>21</v>
      </c>
      <c r="M97" s="203">
        <f>G97*(1+L97/100)</f>
        <v>6261.0239999999994</v>
      </c>
      <c r="N97" s="203">
        <v>3.0000000000000001E-3</v>
      </c>
      <c r="O97" s="203">
        <f>ROUND(E97*N97,2)</f>
        <v>0.36</v>
      </c>
      <c r="P97" s="203">
        <v>0</v>
      </c>
      <c r="Q97" s="203">
        <f>ROUND(E97*P97,2)</f>
        <v>0</v>
      </c>
      <c r="R97" s="204"/>
      <c r="S97" s="204" t="s">
        <v>131</v>
      </c>
      <c r="T97" s="203" t="s">
        <v>199</v>
      </c>
      <c r="U97" s="203">
        <v>0</v>
      </c>
      <c r="V97" s="203">
        <f>ROUND(E97*U97,2)</f>
        <v>0</v>
      </c>
      <c r="W97" s="204"/>
      <c r="X97" s="204"/>
      <c r="Y97" s="205"/>
      <c r="Z97" s="205"/>
      <c r="AA97" s="205"/>
      <c r="AB97" s="205"/>
      <c r="AC97" s="205"/>
      <c r="AD97" s="205"/>
      <c r="AE97" s="205" t="s">
        <v>155</v>
      </c>
      <c r="AF97" s="205" t="s">
        <v>298</v>
      </c>
      <c r="AG97" s="205"/>
      <c r="AH97" s="206"/>
      <c r="AI97" s="206"/>
      <c r="AJ97" s="207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">
      <c r="A98" s="199">
        <v>36</v>
      </c>
      <c r="B98" s="200" t="s">
        <v>299</v>
      </c>
      <c r="C98" s="200" t="s">
        <v>300</v>
      </c>
      <c r="D98" s="201" t="s">
        <v>203</v>
      </c>
      <c r="E98" s="202">
        <v>10</v>
      </c>
      <c r="F98" s="203">
        <v>66.22</v>
      </c>
      <c r="G98" s="203">
        <v>662.2</v>
      </c>
      <c r="H98" s="203">
        <v>43</v>
      </c>
      <c r="I98" s="203">
        <f>ROUND(E98*H98,2)</f>
        <v>430</v>
      </c>
      <c r="J98" s="203">
        <v>23.22</v>
      </c>
      <c r="K98" s="203">
        <f>ROUND(E98*J98,2)</f>
        <v>232.2</v>
      </c>
      <c r="L98" s="203">
        <v>21</v>
      </c>
      <c r="M98" s="203">
        <f>G98*(1+L98/100)</f>
        <v>801.26200000000006</v>
      </c>
      <c r="N98" s="203">
        <v>3.0000000000000001E-3</v>
      </c>
      <c r="O98" s="203">
        <f>ROUND(E98*N98,2)</f>
        <v>0.03</v>
      </c>
      <c r="P98" s="203">
        <v>0</v>
      </c>
      <c r="Q98" s="203">
        <f>ROUND(E98*P98,2)</f>
        <v>0</v>
      </c>
      <c r="R98" s="204"/>
      <c r="S98" s="204" t="s">
        <v>131</v>
      </c>
      <c r="T98" s="203" t="s">
        <v>199</v>
      </c>
      <c r="U98" s="203">
        <v>0</v>
      </c>
      <c r="V98" s="203">
        <f>ROUND(E98*U98,2)</f>
        <v>0</v>
      </c>
      <c r="W98" s="204"/>
      <c r="X98" s="204"/>
      <c r="Y98" s="205"/>
      <c r="Z98" s="205"/>
      <c r="AA98" s="205"/>
      <c r="AB98" s="205"/>
      <c r="AC98" s="205"/>
      <c r="AD98" s="205"/>
      <c r="AE98" s="205" t="s">
        <v>155</v>
      </c>
      <c r="AF98" s="205" t="s">
        <v>301</v>
      </c>
      <c r="AG98" s="205"/>
      <c r="AH98" s="206"/>
      <c r="AI98" s="206"/>
      <c r="AJ98" s="207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">
      <c r="A99" s="199">
        <v>37</v>
      </c>
      <c r="B99" s="200" t="s">
        <v>302</v>
      </c>
      <c r="C99" s="200" t="s">
        <v>303</v>
      </c>
      <c r="D99" s="201" t="s">
        <v>203</v>
      </c>
      <c r="E99" s="202">
        <v>15</v>
      </c>
      <c r="F99" s="203">
        <v>66.22</v>
      </c>
      <c r="G99" s="203">
        <v>993.3</v>
      </c>
      <c r="H99" s="203">
        <v>43</v>
      </c>
      <c r="I99" s="203">
        <f>ROUND(E99*H99,2)</f>
        <v>645</v>
      </c>
      <c r="J99" s="203">
        <v>23.22</v>
      </c>
      <c r="K99" s="203">
        <f>ROUND(E99*J99,2)</f>
        <v>348.3</v>
      </c>
      <c r="L99" s="203">
        <v>21</v>
      </c>
      <c r="M99" s="203">
        <f>G99*(1+L99/100)</f>
        <v>1201.8929999999998</v>
      </c>
      <c r="N99" s="203">
        <v>3.0000000000000001E-3</v>
      </c>
      <c r="O99" s="203">
        <f>ROUND(E99*N99,2)</f>
        <v>0.05</v>
      </c>
      <c r="P99" s="203">
        <v>0</v>
      </c>
      <c r="Q99" s="203">
        <f>ROUND(E99*P99,2)</f>
        <v>0</v>
      </c>
      <c r="R99" s="204"/>
      <c r="S99" s="204" t="s">
        <v>131</v>
      </c>
      <c r="T99" s="203" t="s">
        <v>199</v>
      </c>
      <c r="U99" s="203">
        <v>0</v>
      </c>
      <c r="V99" s="203">
        <f>ROUND(E99*U99,2)</f>
        <v>0</v>
      </c>
      <c r="W99" s="204"/>
      <c r="X99" s="204"/>
      <c r="Y99" s="205"/>
      <c r="Z99" s="205"/>
      <c r="AA99" s="205"/>
      <c r="AB99" s="205"/>
      <c r="AC99" s="205"/>
      <c r="AD99" s="205"/>
      <c r="AE99" s="205" t="s">
        <v>155</v>
      </c>
      <c r="AF99" s="205" t="s">
        <v>304</v>
      </c>
      <c r="AG99" s="205"/>
      <c r="AH99" s="206"/>
      <c r="AI99" s="206"/>
      <c r="AJ99" s="207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">
      <c r="A100" s="199">
        <v>38</v>
      </c>
      <c r="B100" s="200" t="s">
        <v>305</v>
      </c>
      <c r="C100" s="200" t="s">
        <v>306</v>
      </c>
      <c r="D100" s="201" t="s">
        <v>203</v>
      </c>
      <c r="E100" s="202">
        <v>21</v>
      </c>
      <c r="F100" s="203">
        <v>83.16</v>
      </c>
      <c r="G100" s="203">
        <v>1746.36</v>
      </c>
      <c r="H100" s="203">
        <v>54</v>
      </c>
      <c r="I100" s="203">
        <f>ROUND(E100*H100,2)</f>
        <v>1134</v>
      </c>
      <c r="J100" s="203">
        <v>29.16</v>
      </c>
      <c r="K100" s="203">
        <f>ROUND(E100*J100,2)</f>
        <v>612.36</v>
      </c>
      <c r="L100" s="203">
        <v>21</v>
      </c>
      <c r="M100" s="203">
        <f>G100*(1+L100/100)</f>
        <v>2113.0955999999996</v>
      </c>
      <c r="N100" s="203">
        <v>3.0000000000000001E-3</v>
      </c>
      <c r="O100" s="203">
        <f>ROUND(E100*N100,2)</f>
        <v>0.06</v>
      </c>
      <c r="P100" s="203">
        <v>0</v>
      </c>
      <c r="Q100" s="203">
        <f>ROUND(E100*P100,2)</f>
        <v>0</v>
      </c>
      <c r="R100" s="204"/>
      <c r="S100" s="204" t="s">
        <v>131</v>
      </c>
      <c r="T100" s="203" t="s">
        <v>199</v>
      </c>
      <c r="U100" s="203">
        <v>0</v>
      </c>
      <c r="V100" s="203">
        <f>ROUND(E100*U100,2)</f>
        <v>0</v>
      </c>
      <c r="W100" s="204"/>
      <c r="X100" s="204"/>
      <c r="Y100" s="205"/>
      <c r="Z100" s="205"/>
      <c r="AA100" s="205"/>
      <c r="AB100" s="205"/>
      <c r="AC100" s="205"/>
      <c r="AD100" s="205"/>
      <c r="AE100" s="205" t="s">
        <v>155</v>
      </c>
      <c r="AF100" s="205" t="s">
        <v>307</v>
      </c>
      <c r="AG100" s="205"/>
      <c r="AH100" s="206"/>
      <c r="AI100" s="206"/>
      <c r="AJ100" s="207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">
      <c r="A101" s="199">
        <v>39</v>
      </c>
      <c r="B101" s="200" t="s">
        <v>308</v>
      </c>
      <c r="C101" s="200" t="s">
        <v>309</v>
      </c>
      <c r="D101" s="201" t="s">
        <v>203</v>
      </c>
      <c r="E101" s="202">
        <v>17</v>
      </c>
      <c r="F101" s="203">
        <v>186.34</v>
      </c>
      <c r="G101" s="203">
        <v>3167.78</v>
      </c>
      <c r="H101" s="203">
        <v>121</v>
      </c>
      <c r="I101" s="203">
        <f>ROUND(E101*H101,2)</f>
        <v>2057</v>
      </c>
      <c r="J101" s="203">
        <v>65.34</v>
      </c>
      <c r="K101" s="203">
        <f>ROUND(E101*J101,2)</f>
        <v>1110.78</v>
      </c>
      <c r="L101" s="203">
        <v>21</v>
      </c>
      <c r="M101" s="203">
        <f>G101*(1+L101/100)</f>
        <v>3833.0138000000002</v>
      </c>
      <c r="N101" s="203">
        <v>3.0000000000000001E-3</v>
      </c>
      <c r="O101" s="203">
        <f>ROUND(E101*N101,2)</f>
        <v>0.05</v>
      </c>
      <c r="P101" s="203">
        <v>0</v>
      </c>
      <c r="Q101" s="203">
        <f>ROUND(E101*P101,2)</f>
        <v>0</v>
      </c>
      <c r="R101" s="204"/>
      <c r="S101" s="204" t="s">
        <v>131</v>
      </c>
      <c r="T101" s="203" t="s">
        <v>199</v>
      </c>
      <c r="U101" s="203">
        <v>0</v>
      </c>
      <c r="V101" s="203">
        <f>ROUND(E101*U101,2)</f>
        <v>0</v>
      </c>
      <c r="W101" s="204"/>
      <c r="X101" s="204"/>
      <c r="Y101" s="205"/>
      <c r="Z101" s="205"/>
      <c r="AA101" s="205"/>
      <c r="AB101" s="205"/>
      <c r="AC101" s="205"/>
      <c r="AD101" s="205"/>
      <c r="AE101" s="205" t="s">
        <v>155</v>
      </c>
      <c r="AF101" s="205" t="s">
        <v>310</v>
      </c>
      <c r="AG101" s="205"/>
      <c r="AH101" s="206"/>
      <c r="AI101" s="206"/>
      <c r="AJ101" s="207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">
      <c r="A102" s="199">
        <v>40</v>
      </c>
      <c r="B102" s="200" t="s">
        <v>311</v>
      </c>
      <c r="C102" s="200" t="s">
        <v>312</v>
      </c>
      <c r="D102" s="201" t="s">
        <v>255</v>
      </c>
      <c r="E102" s="202">
        <v>12</v>
      </c>
      <c r="F102" s="203">
        <v>66.22</v>
      </c>
      <c r="G102" s="203">
        <v>794.64</v>
      </c>
      <c r="H102" s="203">
        <v>43</v>
      </c>
      <c r="I102" s="203">
        <f>ROUND(E102*H102,2)</f>
        <v>516</v>
      </c>
      <c r="J102" s="203">
        <v>23.22</v>
      </c>
      <c r="K102" s="203">
        <f>ROUND(E102*J102,2)</f>
        <v>278.64</v>
      </c>
      <c r="L102" s="203">
        <v>21</v>
      </c>
      <c r="M102" s="203">
        <f>G102*(1+L102/100)</f>
        <v>961.51439999999991</v>
      </c>
      <c r="N102" s="203">
        <v>3.0000000000000001E-3</v>
      </c>
      <c r="O102" s="203">
        <f>ROUND(E102*N102,2)</f>
        <v>0.04</v>
      </c>
      <c r="P102" s="203">
        <v>0</v>
      </c>
      <c r="Q102" s="203">
        <f>ROUND(E102*P102,2)</f>
        <v>0</v>
      </c>
      <c r="R102" s="204"/>
      <c r="S102" s="204" t="s">
        <v>131</v>
      </c>
      <c r="T102" s="203" t="s">
        <v>199</v>
      </c>
      <c r="U102" s="203">
        <v>0</v>
      </c>
      <c r="V102" s="203">
        <f>ROUND(E102*U102,2)</f>
        <v>0</v>
      </c>
      <c r="W102" s="204"/>
      <c r="X102" s="204"/>
      <c r="Y102" s="205"/>
      <c r="Z102" s="205"/>
      <c r="AA102" s="205"/>
      <c r="AB102" s="205"/>
      <c r="AC102" s="205"/>
      <c r="AD102" s="205"/>
      <c r="AE102" s="205" t="s">
        <v>155</v>
      </c>
      <c r="AF102" s="205" t="s">
        <v>313</v>
      </c>
      <c r="AG102" s="205"/>
      <c r="AH102" s="206"/>
      <c r="AI102" s="206"/>
      <c r="AJ102" s="207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199">
        <v>41</v>
      </c>
      <c r="B103" s="200" t="s">
        <v>314</v>
      </c>
      <c r="C103" s="200" t="s">
        <v>315</v>
      </c>
      <c r="D103" s="201" t="s">
        <v>203</v>
      </c>
      <c r="E103" s="202">
        <v>197</v>
      </c>
      <c r="F103" s="203">
        <v>40.04</v>
      </c>
      <c r="G103" s="203">
        <v>7887.88</v>
      </c>
      <c r="H103" s="203">
        <v>26</v>
      </c>
      <c r="I103" s="203">
        <f>ROUND(E103*H103,2)</f>
        <v>5122</v>
      </c>
      <c r="J103" s="203">
        <v>14.04</v>
      </c>
      <c r="K103" s="203">
        <f>ROUND(E103*J103,2)</f>
        <v>2765.88</v>
      </c>
      <c r="L103" s="203">
        <v>21</v>
      </c>
      <c r="M103" s="203">
        <f>G103*(1+L103/100)</f>
        <v>9544.3348000000005</v>
      </c>
      <c r="N103" s="203">
        <v>3.0000000000000001E-3</v>
      </c>
      <c r="O103" s="203">
        <f>ROUND(E103*N103,2)</f>
        <v>0.59</v>
      </c>
      <c r="P103" s="203">
        <v>0</v>
      </c>
      <c r="Q103" s="203">
        <f>ROUND(E103*P103,2)</f>
        <v>0</v>
      </c>
      <c r="R103" s="204"/>
      <c r="S103" s="204" t="s">
        <v>131</v>
      </c>
      <c r="T103" s="203" t="s">
        <v>199</v>
      </c>
      <c r="U103" s="203">
        <v>0</v>
      </c>
      <c r="V103" s="203">
        <f>ROUND(E103*U103,2)</f>
        <v>0</v>
      </c>
      <c r="W103" s="204"/>
      <c r="X103" s="204"/>
      <c r="Y103" s="205"/>
      <c r="Z103" s="205"/>
      <c r="AA103" s="205"/>
      <c r="AB103" s="205"/>
      <c r="AC103" s="205"/>
      <c r="AD103" s="205"/>
      <c r="AE103" s="205" t="s">
        <v>155</v>
      </c>
      <c r="AF103" s="205" t="s">
        <v>316</v>
      </c>
      <c r="AG103" s="205"/>
      <c r="AH103" s="206"/>
      <c r="AI103" s="206"/>
      <c r="AJ103" s="207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">
      <c r="A104" s="199">
        <v>42</v>
      </c>
      <c r="B104" s="200" t="s">
        <v>317</v>
      </c>
      <c r="C104" s="200" t="s">
        <v>318</v>
      </c>
      <c r="D104" s="201" t="s">
        <v>203</v>
      </c>
      <c r="E104" s="202">
        <v>83</v>
      </c>
      <c r="F104" s="203">
        <v>40.04</v>
      </c>
      <c r="G104" s="203">
        <v>3323.32</v>
      </c>
      <c r="H104" s="203">
        <v>26</v>
      </c>
      <c r="I104" s="203">
        <f>ROUND(E104*H104,2)</f>
        <v>2158</v>
      </c>
      <c r="J104" s="203">
        <v>14.04</v>
      </c>
      <c r="K104" s="203">
        <f>ROUND(E104*J104,2)</f>
        <v>1165.32</v>
      </c>
      <c r="L104" s="203">
        <v>21</v>
      </c>
      <c r="M104" s="203">
        <f>G104*(1+L104/100)</f>
        <v>4021.2172</v>
      </c>
      <c r="N104" s="203">
        <v>3.0000000000000001E-3</v>
      </c>
      <c r="O104" s="203">
        <f>ROUND(E104*N104,2)</f>
        <v>0.25</v>
      </c>
      <c r="P104" s="203">
        <v>0</v>
      </c>
      <c r="Q104" s="203">
        <f>ROUND(E104*P104,2)</f>
        <v>0</v>
      </c>
      <c r="R104" s="204"/>
      <c r="S104" s="204" t="s">
        <v>131</v>
      </c>
      <c r="T104" s="203" t="s">
        <v>199</v>
      </c>
      <c r="U104" s="203">
        <v>0</v>
      </c>
      <c r="V104" s="203">
        <f>ROUND(E104*U104,2)</f>
        <v>0</v>
      </c>
      <c r="W104" s="204"/>
      <c r="X104" s="204"/>
      <c r="Y104" s="205"/>
      <c r="Z104" s="205"/>
      <c r="AA104" s="205"/>
      <c r="AB104" s="205"/>
      <c r="AC104" s="205"/>
      <c r="AD104" s="205"/>
      <c r="AE104" s="205" t="s">
        <v>155</v>
      </c>
      <c r="AF104" s="205" t="s">
        <v>319</v>
      </c>
      <c r="AG104" s="205"/>
      <c r="AH104" s="206"/>
      <c r="AI104" s="206"/>
      <c r="AJ104" s="207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199">
        <v>43</v>
      </c>
      <c r="B105" s="200" t="s">
        <v>320</v>
      </c>
      <c r="C105" s="200" t="s">
        <v>321</v>
      </c>
      <c r="D105" s="201" t="s">
        <v>255</v>
      </c>
      <c r="E105" s="202">
        <v>64</v>
      </c>
      <c r="F105" s="203">
        <v>47.74</v>
      </c>
      <c r="G105" s="203">
        <v>3055.36</v>
      </c>
      <c r="H105" s="203">
        <v>31</v>
      </c>
      <c r="I105" s="203">
        <f>ROUND(E105*H105,2)</f>
        <v>1984</v>
      </c>
      <c r="J105" s="203">
        <v>16.739999999999998</v>
      </c>
      <c r="K105" s="203">
        <f>ROUND(E105*J105,2)</f>
        <v>1071.3599999999999</v>
      </c>
      <c r="L105" s="203">
        <v>21</v>
      </c>
      <c r="M105" s="203">
        <f>G105*(1+L105/100)</f>
        <v>3696.9856</v>
      </c>
      <c r="N105" s="203">
        <v>3.0000000000000001E-3</v>
      </c>
      <c r="O105" s="203">
        <f>ROUND(E105*N105,2)</f>
        <v>0.19</v>
      </c>
      <c r="P105" s="203">
        <v>0</v>
      </c>
      <c r="Q105" s="203">
        <f>ROUND(E105*P105,2)</f>
        <v>0</v>
      </c>
      <c r="R105" s="204"/>
      <c r="S105" s="204" t="s">
        <v>131</v>
      </c>
      <c r="T105" s="203" t="s">
        <v>199</v>
      </c>
      <c r="U105" s="203">
        <v>0</v>
      </c>
      <c r="V105" s="203">
        <f>ROUND(E105*U105,2)</f>
        <v>0</v>
      </c>
      <c r="W105" s="204"/>
      <c r="X105" s="204"/>
      <c r="Y105" s="205"/>
      <c r="Z105" s="205"/>
      <c r="AA105" s="205"/>
      <c r="AB105" s="205"/>
      <c r="AC105" s="205"/>
      <c r="AD105" s="205"/>
      <c r="AE105" s="205" t="s">
        <v>155</v>
      </c>
      <c r="AF105" s="205" t="s">
        <v>322</v>
      </c>
      <c r="AG105" s="205"/>
      <c r="AH105" s="206"/>
      <c r="AI105" s="206"/>
      <c r="AJ105" s="207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">
      <c r="A106" s="199">
        <v>44</v>
      </c>
      <c r="B106" s="200" t="s">
        <v>323</v>
      </c>
      <c r="C106" s="200" t="s">
        <v>324</v>
      </c>
      <c r="D106" s="201" t="s">
        <v>255</v>
      </c>
      <c r="E106" s="202">
        <v>130</v>
      </c>
      <c r="F106" s="203">
        <v>47.74</v>
      </c>
      <c r="G106" s="203">
        <v>6206.2</v>
      </c>
      <c r="H106" s="203">
        <v>31</v>
      </c>
      <c r="I106" s="203">
        <f>ROUND(E106*H106,2)</f>
        <v>4030</v>
      </c>
      <c r="J106" s="203">
        <v>16.739999999999998</v>
      </c>
      <c r="K106" s="203">
        <f>ROUND(E106*J106,2)</f>
        <v>2176.1999999999998</v>
      </c>
      <c r="L106" s="203">
        <v>21</v>
      </c>
      <c r="M106" s="203">
        <f>G106*(1+L106/100)</f>
        <v>7509.5019999999995</v>
      </c>
      <c r="N106" s="203">
        <v>3.0000000000000001E-3</v>
      </c>
      <c r="O106" s="203">
        <f>ROUND(E106*N106,2)</f>
        <v>0.39</v>
      </c>
      <c r="P106" s="203">
        <v>0</v>
      </c>
      <c r="Q106" s="203">
        <f>ROUND(E106*P106,2)</f>
        <v>0</v>
      </c>
      <c r="R106" s="204"/>
      <c r="S106" s="204" t="s">
        <v>131</v>
      </c>
      <c r="T106" s="203" t="s">
        <v>199</v>
      </c>
      <c r="U106" s="203">
        <v>0</v>
      </c>
      <c r="V106" s="203">
        <f>ROUND(E106*U106,2)</f>
        <v>0</v>
      </c>
      <c r="W106" s="204"/>
      <c r="X106" s="204"/>
      <c r="Y106" s="205"/>
      <c r="Z106" s="205"/>
      <c r="AA106" s="205"/>
      <c r="AB106" s="205"/>
      <c r="AC106" s="205"/>
      <c r="AD106" s="205"/>
      <c r="AE106" s="205" t="s">
        <v>155</v>
      </c>
      <c r="AF106" s="205" t="s">
        <v>325</v>
      </c>
      <c r="AG106" s="205"/>
      <c r="AH106" s="206"/>
      <c r="AI106" s="206"/>
      <c r="AJ106" s="207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">
      <c r="A107" s="199">
        <v>45</v>
      </c>
      <c r="B107" s="200" t="s">
        <v>326</v>
      </c>
      <c r="C107" s="200" t="s">
        <v>327</v>
      </c>
      <c r="D107" s="201" t="s">
        <v>203</v>
      </c>
      <c r="E107" s="202">
        <v>30</v>
      </c>
      <c r="F107" s="203">
        <v>47.74</v>
      </c>
      <c r="G107" s="203">
        <v>1432.2</v>
      </c>
      <c r="H107" s="203">
        <v>31</v>
      </c>
      <c r="I107" s="203">
        <f>ROUND(E107*H107,2)</f>
        <v>930</v>
      </c>
      <c r="J107" s="203">
        <v>16.739999999999998</v>
      </c>
      <c r="K107" s="203">
        <f>ROUND(E107*J107,2)</f>
        <v>502.2</v>
      </c>
      <c r="L107" s="203">
        <v>21</v>
      </c>
      <c r="M107" s="203">
        <f>G107*(1+L107/100)</f>
        <v>1732.962</v>
      </c>
      <c r="N107" s="203">
        <v>3.0000000000000001E-3</v>
      </c>
      <c r="O107" s="203">
        <f>ROUND(E107*N107,2)</f>
        <v>0.09</v>
      </c>
      <c r="P107" s="203">
        <v>0</v>
      </c>
      <c r="Q107" s="203">
        <f>ROUND(E107*P107,2)</f>
        <v>0</v>
      </c>
      <c r="R107" s="204"/>
      <c r="S107" s="204" t="s">
        <v>131</v>
      </c>
      <c r="T107" s="203" t="s">
        <v>199</v>
      </c>
      <c r="U107" s="203">
        <v>0</v>
      </c>
      <c r="V107" s="203">
        <f>ROUND(E107*U107,2)</f>
        <v>0</v>
      </c>
      <c r="W107" s="204"/>
      <c r="X107" s="204"/>
      <c r="Y107" s="205"/>
      <c r="Z107" s="205"/>
      <c r="AA107" s="205"/>
      <c r="AB107" s="205"/>
      <c r="AC107" s="205"/>
      <c r="AD107" s="205"/>
      <c r="AE107" s="205" t="s">
        <v>155</v>
      </c>
      <c r="AF107" s="205" t="s">
        <v>328</v>
      </c>
      <c r="AG107" s="205"/>
      <c r="AH107" s="206"/>
      <c r="AI107" s="206"/>
      <c r="AJ107" s="207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">
      <c r="A108" s="199">
        <v>46</v>
      </c>
      <c r="B108" s="200" t="s">
        <v>329</v>
      </c>
      <c r="C108" s="200" t="s">
        <v>330</v>
      </c>
      <c r="D108" s="201" t="s">
        <v>255</v>
      </c>
      <c r="E108" s="202">
        <v>4</v>
      </c>
      <c r="F108" s="203">
        <v>47.74</v>
      </c>
      <c r="G108" s="203">
        <v>190.96</v>
      </c>
      <c r="H108" s="203">
        <v>31</v>
      </c>
      <c r="I108" s="203">
        <f>ROUND(E108*H108,2)</f>
        <v>124</v>
      </c>
      <c r="J108" s="203">
        <v>16.739999999999998</v>
      </c>
      <c r="K108" s="203">
        <f>ROUND(E108*J108,2)</f>
        <v>66.959999999999994</v>
      </c>
      <c r="L108" s="203">
        <v>21</v>
      </c>
      <c r="M108" s="203">
        <f>G108*(1+L108/100)</f>
        <v>231.0616</v>
      </c>
      <c r="N108" s="203">
        <v>3.0000000000000001E-3</v>
      </c>
      <c r="O108" s="203">
        <f>ROUND(E108*N108,2)</f>
        <v>0.01</v>
      </c>
      <c r="P108" s="203">
        <v>0</v>
      </c>
      <c r="Q108" s="203">
        <f>ROUND(E108*P108,2)</f>
        <v>0</v>
      </c>
      <c r="R108" s="204"/>
      <c r="S108" s="204" t="s">
        <v>131</v>
      </c>
      <c r="T108" s="203" t="s">
        <v>199</v>
      </c>
      <c r="U108" s="203">
        <v>0</v>
      </c>
      <c r="V108" s="203">
        <f>ROUND(E108*U108,2)</f>
        <v>0</v>
      </c>
      <c r="W108" s="204"/>
      <c r="X108" s="204"/>
      <c r="Y108" s="205"/>
      <c r="Z108" s="205"/>
      <c r="AA108" s="205"/>
      <c r="AB108" s="205"/>
      <c r="AC108" s="205"/>
      <c r="AD108" s="205"/>
      <c r="AE108" s="205" t="s">
        <v>155</v>
      </c>
      <c r="AF108" s="205" t="s">
        <v>331</v>
      </c>
      <c r="AG108" s="205"/>
      <c r="AH108" s="206"/>
      <c r="AI108" s="206"/>
      <c r="AJ108" s="207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ht="33.75" outlineLevel="1" x14ac:dyDescent="0.2">
      <c r="A109" s="199">
        <v>47</v>
      </c>
      <c r="B109" s="200" t="s">
        <v>332</v>
      </c>
      <c r="C109" s="200" t="s">
        <v>333</v>
      </c>
      <c r="D109" s="201" t="s">
        <v>203</v>
      </c>
      <c r="E109" s="202">
        <v>1627</v>
      </c>
      <c r="F109" s="203">
        <v>22.4</v>
      </c>
      <c r="G109" s="203">
        <v>36444.800000000003</v>
      </c>
      <c r="H109" s="203">
        <v>0</v>
      </c>
      <c r="I109" s="203">
        <f>ROUND(E109*H109,2)</f>
        <v>0</v>
      </c>
      <c r="J109" s="203">
        <v>22.4</v>
      </c>
      <c r="K109" s="203">
        <f>ROUND(E109*J109,2)</f>
        <v>36444.800000000003</v>
      </c>
      <c r="L109" s="203">
        <v>21</v>
      </c>
      <c r="M109" s="203">
        <f>G109*(1+L109/100)</f>
        <v>44098.207999999999</v>
      </c>
      <c r="N109" s="203">
        <v>0</v>
      </c>
      <c r="O109" s="203">
        <f>ROUND(E109*N109,2)</f>
        <v>0</v>
      </c>
      <c r="P109" s="203">
        <v>0</v>
      </c>
      <c r="Q109" s="203">
        <f>ROUND(E109*P109,2)</f>
        <v>0</v>
      </c>
      <c r="R109" s="204" t="s">
        <v>130</v>
      </c>
      <c r="S109" s="204" t="s">
        <v>131</v>
      </c>
      <c r="T109" s="203" t="s">
        <v>132</v>
      </c>
      <c r="U109" s="203">
        <v>0</v>
      </c>
      <c r="V109" s="203">
        <f>ROUND(E109*U109,2)</f>
        <v>0</v>
      </c>
      <c r="W109" s="204"/>
      <c r="X109" s="204"/>
      <c r="Y109" s="205"/>
      <c r="Z109" s="205"/>
      <c r="AA109" s="205"/>
      <c r="AB109" s="205"/>
      <c r="AC109" s="205"/>
      <c r="AD109" s="205"/>
      <c r="AE109" s="205" t="s">
        <v>133</v>
      </c>
      <c r="AF109" s="205" t="s">
        <v>334</v>
      </c>
      <c r="AG109" s="205"/>
      <c r="AH109" s="206"/>
      <c r="AI109" s="206"/>
      <c r="AJ109" s="207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">
      <c r="A110" s="208"/>
      <c r="B110" s="227" t="s">
        <v>78</v>
      </c>
      <c r="C110" s="227"/>
      <c r="D110" s="228"/>
      <c r="E110" s="228"/>
      <c r="F110" s="228"/>
      <c r="G110" s="228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2"/>
      <c r="S110" s="212"/>
      <c r="T110" s="211"/>
      <c r="U110" s="211"/>
      <c r="V110" s="211"/>
      <c r="W110" s="212"/>
      <c r="X110" s="212"/>
      <c r="Y110" s="205"/>
      <c r="Z110" s="205"/>
      <c r="AA110" s="205"/>
      <c r="AB110" s="205"/>
      <c r="AC110" s="205"/>
      <c r="AD110" s="205"/>
      <c r="AE110" s="205" t="s">
        <v>136</v>
      </c>
      <c r="AF110" s="205"/>
      <c r="AG110" s="205"/>
      <c r="AH110" s="206" t="str">
        <f>B110</f>
        <v>Trvalky</v>
      </c>
      <c r="AI110" s="206"/>
      <c r="AJ110" s="207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">
      <c r="A111" s="208"/>
      <c r="B111" s="213" t="s">
        <v>335</v>
      </c>
      <c r="C111" s="214"/>
      <c r="D111" s="215"/>
      <c r="E111" s="216">
        <v>1627</v>
      </c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2"/>
      <c r="S111" s="212"/>
      <c r="T111" s="211"/>
      <c r="U111" s="211"/>
      <c r="V111" s="211"/>
      <c r="W111" s="212"/>
      <c r="X111" s="212"/>
      <c r="Y111" s="205"/>
      <c r="Z111" s="205"/>
      <c r="AA111" s="205"/>
      <c r="AB111" s="205"/>
      <c r="AC111" s="205"/>
      <c r="AD111" s="205"/>
      <c r="AE111" s="205" t="s">
        <v>138</v>
      </c>
      <c r="AF111" s="205">
        <v>5</v>
      </c>
      <c r="AG111" s="205"/>
      <c r="AH111" s="206"/>
      <c r="AI111" s="217" t="s">
        <v>335</v>
      </c>
      <c r="AJ111" s="207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ht="33.75" outlineLevel="1" x14ac:dyDescent="0.2">
      <c r="A112" s="199">
        <v>48</v>
      </c>
      <c r="B112" s="200" t="s">
        <v>336</v>
      </c>
      <c r="C112" s="200" t="s">
        <v>337</v>
      </c>
      <c r="D112" s="201" t="s">
        <v>147</v>
      </c>
      <c r="E112" s="202">
        <v>1.5259999999999999E-2</v>
      </c>
      <c r="F112" s="203">
        <v>35700</v>
      </c>
      <c r="G112" s="203">
        <v>544.78</v>
      </c>
      <c r="H112" s="203">
        <v>0</v>
      </c>
      <c r="I112" s="203">
        <f>ROUND(E112*H112,2)</f>
        <v>0</v>
      </c>
      <c r="J112" s="203">
        <v>35700</v>
      </c>
      <c r="K112" s="203">
        <f>ROUND(E112*J112,2)</f>
        <v>544.78</v>
      </c>
      <c r="L112" s="203">
        <v>21</v>
      </c>
      <c r="M112" s="203">
        <f>G112*(1+L112/100)</f>
        <v>659.18379999999991</v>
      </c>
      <c r="N112" s="203">
        <v>0</v>
      </c>
      <c r="O112" s="203">
        <f>ROUND(E112*N112,2)</f>
        <v>0</v>
      </c>
      <c r="P112" s="203">
        <v>0</v>
      </c>
      <c r="Q112" s="203">
        <f>ROUND(E112*P112,2)</f>
        <v>0</v>
      </c>
      <c r="R112" s="204" t="s">
        <v>130</v>
      </c>
      <c r="S112" s="204" t="s">
        <v>131</v>
      </c>
      <c r="T112" s="203" t="s">
        <v>132</v>
      </c>
      <c r="U112" s="203">
        <v>0</v>
      </c>
      <c r="V112" s="203">
        <f>ROUND(E112*U112,2)</f>
        <v>0</v>
      </c>
      <c r="W112" s="204"/>
      <c r="X112" s="204"/>
      <c r="Y112" s="205"/>
      <c r="Z112" s="205"/>
      <c r="AA112" s="205"/>
      <c r="AB112" s="205"/>
      <c r="AC112" s="205"/>
      <c r="AD112" s="205"/>
      <c r="AE112" s="205" t="s">
        <v>133</v>
      </c>
      <c r="AF112" s="205" t="s">
        <v>338</v>
      </c>
      <c r="AG112" s="205"/>
      <c r="AH112" s="206"/>
      <c r="AI112" s="206"/>
      <c r="AJ112" s="207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">
      <c r="A113" s="208"/>
      <c r="B113" s="209" t="s">
        <v>339</v>
      </c>
      <c r="C113" s="209"/>
      <c r="D113" s="218"/>
      <c r="E113" s="218"/>
      <c r="F113" s="218"/>
      <c r="G113" s="218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2"/>
      <c r="S113" s="212"/>
      <c r="T113" s="211"/>
      <c r="U113" s="211"/>
      <c r="V113" s="211"/>
      <c r="W113" s="212"/>
      <c r="X113" s="212"/>
      <c r="Y113" s="205"/>
      <c r="Z113" s="205"/>
      <c r="AA113" s="205"/>
      <c r="AB113" s="205"/>
      <c r="AC113" s="205"/>
      <c r="AD113" s="205"/>
      <c r="AE113" s="205" t="s">
        <v>136</v>
      </c>
      <c r="AF113" s="205"/>
      <c r="AG113" s="205"/>
      <c r="AH113" s="206" t="str">
        <f>B113</f>
        <v>Tabletové hnojivo-1ks/trvalka</v>
      </c>
      <c r="AI113" s="206"/>
      <c r="AJ113" s="207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">
      <c r="A114" s="208"/>
      <c r="B114" s="213" t="s">
        <v>340</v>
      </c>
      <c r="C114" s="214"/>
      <c r="D114" s="215"/>
      <c r="E114" s="216">
        <v>1.5259999999999999E-2</v>
      </c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2"/>
      <c r="S114" s="212"/>
      <c r="T114" s="211"/>
      <c r="U114" s="211"/>
      <c r="V114" s="211"/>
      <c r="W114" s="212"/>
      <c r="X114" s="212"/>
      <c r="Y114" s="205"/>
      <c r="Z114" s="205"/>
      <c r="AA114" s="205"/>
      <c r="AB114" s="205"/>
      <c r="AC114" s="205"/>
      <c r="AD114" s="205"/>
      <c r="AE114" s="205" t="s">
        <v>138</v>
      </c>
      <c r="AF114" s="205">
        <v>0</v>
      </c>
      <c r="AG114" s="205"/>
      <c r="AH114" s="206"/>
      <c r="AI114" s="217" t="s">
        <v>340</v>
      </c>
      <c r="AJ114" s="207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 x14ac:dyDescent="0.2">
      <c r="A115" s="199">
        <v>49</v>
      </c>
      <c r="B115" s="200" t="s">
        <v>341</v>
      </c>
      <c r="C115" s="200" t="s">
        <v>342</v>
      </c>
      <c r="D115" s="201" t="s">
        <v>343</v>
      </c>
      <c r="E115" s="202">
        <v>1627</v>
      </c>
      <c r="F115" s="203">
        <v>1.6</v>
      </c>
      <c r="G115" s="203">
        <v>2603.1999999999998</v>
      </c>
      <c r="H115" s="203">
        <v>1.6</v>
      </c>
      <c r="I115" s="203">
        <f>ROUND(E115*H115,2)</f>
        <v>2603.1999999999998</v>
      </c>
      <c r="J115" s="203">
        <v>0</v>
      </c>
      <c r="K115" s="203">
        <f>ROUND(E115*J115,2)</f>
        <v>0</v>
      </c>
      <c r="L115" s="203">
        <v>21</v>
      </c>
      <c r="M115" s="203">
        <f>G115*(1+L115/100)</f>
        <v>3149.8719999999998</v>
      </c>
      <c r="N115" s="203">
        <v>1.0000000000000001E-5</v>
      </c>
      <c r="O115" s="203">
        <f>ROUND(E115*N115,2)</f>
        <v>0.02</v>
      </c>
      <c r="P115" s="203">
        <v>0</v>
      </c>
      <c r="Q115" s="203">
        <f>ROUND(E115*P115,2)</f>
        <v>0</v>
      </c>
      <c r="R115" s="204"/>
      <c r="S115" s="204" t="s">
        <v>131</v>
      </c>
      <c r="T115" s="203" t="s">
        <v>154</v>
      </c>
      <c r="U115" s="203">
        <v>0</v>
      </c>
      <c r="V115" s="203">
        <f>ROUND(E115*U115,2)</f>
        <v>0</v>
      </c>
      <c r="W115" s="204"/>
      <c r="X115" s="204"/>
      <c r="Y115" s="205"/>
      <c r="Z115" s="205"/>
      <c r="AA115" s="205"/>
      <c r="AB115" s="205"/>
      <c r="AC115" s="205"/>
      <c r="AD115" s="205"/>
      <c r="AE115" s="205" t="s">
        <v>155</v>
      </c>
      <c r="AF115" s="205" t="s">
        <v>344</v>
      </c>
      <c r="AG115" s="205"/>
      <c r="AH115" s="206"/>
      <c r="AI115" s="206"/>
      <c r="AJ115" s="207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outlineLevel="1" x14ac:dyDescent="0.2">
      <c r="A116" s="208"/>
      <c r="B116" s="209" t="s">
        <v>345</v>
      </c>
      <c r="C116" s="209"/>
      <c r="D116" s="218"/>
      <c r="E116" s="218"/>
      <c r="F116" s="218"/>
      <c r="G116" s="218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2"/>
      <c r="S116" s="212"/>
      <c r="T116" s="211"/>
      <c r="U116" s="211"/>
      <c r="V116" s="211"/>
      <c r="W116" s="212"/>
      <c r="X116" s="212"/>
      <c r="Y116" s="205"/>
      <c r="Z116" s="205"/>
      <c r="AA116" s="205"/>
      <c r="AB116" s="205"/>
      <c r="AC116" s="205"/>
      <c r="AD116" s="205"/>
      <c r="AE116" s="205" t="s">
        <v>136</v>
      </c>
      <c r="AF116" s="205"/>
      <c r="AG116" s="205"/>
      <c r="AH116" s="206" t="str">
        <f>B116</f>
        <v>1ks/trvalka</v>
      </c>
      <c r="AI116" s="206"/>
      <c r="AJ116" s="207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spans="1:60" outlineLevel="1" x14ac:dyDescent="0.2">
      <c r="A117" s="208"/>
      <c r="B117" s="213" t="s">
        <v>346</v>
      </c>
      <c r="C117" s="214"/>
      <c r="D117" s="215"/>
      <c r="E117" s="216">
        <v>1627</v>
      </c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2"/>
      <c r="S117" s="212"/>
      <c r="T117" s="211"/>
      <c r="U117" s="211"/>
      <c r="V117" s="211"/>
      <c r="W117" s="212"/>
      <c r="X117" s="212"/>
      <c r="Y117" s="205"/>
      <c r="Z117" s="205"/>
      <c r="AA117" s="205"/>
      <c r="AB117" s="205"/>
      <c r="AC117" s="205"/>
      <c r="AD117" s="205"/>
      <c r="AE117" s="205" t="s">
        <v>138</v>
      </c>
      <c r="AF117" s="205">
        <v>5</v>
      </c>
      <c r="AG117" s="205"/>
      <c r="AH117" s="206"/>
      <c r="AI117" s="217" t="s">
        <v>346</v>
      </c>
      <c r="AJ117" s="207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ht="22.5" outlineLevel="1" x14ac:dyDescent="0.2">
      <c r="A118" s="199">
        <v>50</v>
      </c>
      <c r="B118" s="200" t="s">
        <v>347</v>
      </c>
      <c r="C118" s="200" t="s">
        <v>348</v>
      </c>
      <c r="D118" s="201" t="s">
        <v>129</v>
      </c>
      <c r="E118" s="202">
        <v>3.254</v>
      </c>
      <c r="F118" s="203">
        <v>522</v>
      </c>
      <c r="G118" s="203">
        <v>1698.59</v>
      </c>
      <c r="H118" s="203">
        <v>0</v>
      </c>
      <c r="I118" s="203">
        <f>ROUND(E118*H118,2)</f>
        <v>0</v>
      </c>
      <c r="J118" s="203">
        <v>522</v>
      </c>
      <c r="K118" s="203">
        <f>ROUND(E118*J118,2)</f>
        <v>1698.59</v>
      </c>
      <c r="L118" s="203">
        <v>21</v>
      </c>
      <c r="M118" s="203">
        <f>G118*(1+L118/100)</f>
        <v>2055.2938999999997</v>
      </c>
      <c r="N118" s="203">
        <v>0</v>
      </c>
      <c r="O118" s="203">
        <f>ROUND(E118*N118,2)</f>
        <v>0</v>
      </c>
      <c r="P118" s="203">
        <v>0</v>
      </c>
      <c r="Q118" s="203">
        <f>ROUND(E118*P118,2)</f>
        <v>0</v>
      </c>
      <c r="R118" s="204" t="s">
        <v>130</v>
      </c>
      <c r="S118" s="204" t="s">
        <v>131</v>
      </c>
      <c r="T118" s="203" t="s">
        <v>132</v>
      </c>
      <c r="U118" s="203">
        <v>0</v>
      </c>
      <c r="V118" s="203">
        <f>ROUND(E118*U118,2)</f>
        <v>0</v>
      </c>
      <c r="W118" s="204"/>
      <c r="X118" s="204"/>
      <c r="Y118" s="205"/>
      <c r="Z118" s="205"/>
      <c r="AA118" s="205"/>
      <c r="AB118" s="205"/>
      <c r="AC118" s="205"/>
      <c r="AD118" s="205"/>
      <c r="AE118" s="205" t="s">
        <v>133</v>
      </c>
      <c r="AF118" s="205" t="s">
        <v>349</v>
      </c>
      <c r="AG118" s="205"/>
      <c r="AH118" s="206"/>
      <c r="AI118" s="206"/>
      <c r="AJ118" s="207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ht="22.5" outlineLevel="1" x14ac:dyDescent="0.2">
      <c r="A119" s="208"/>
      <c r="B119" s="209" t="s">
        <v>350</v>
      </c>
      <c r="C119" s="209"/>
      <c r="D119" s="210"/>
      <c r="E119" s="210"/>
      <c r="F119" s="210"/>
      <c r="G119" s="210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2"/>
      <c r="S119" s="212"/>
      <c r="T119" s="211"/>
      <c r="U119" s="211"/>
      <c r="V119" s="211"/>
      <c r="W119" s="212"/>
      <c r="X119" s="212"/>
      <c r="Y119" s="205"/>
      <c r="Z119" s="205"/>
      <c r="AA119" s="205"/>
      <c r="AB119" s="205"/>
      <c r="AC119" s="205"/>
      <c r="AD119" s="205"/>
      <c r="AE119" s="205" t="s">
        <v>136</v>
      </c>
      <c r="AF119" s="205"/>
      <c r="AG119" s="205"/>
      <c r="AH119" s="206" t="str">
        <f>B119</f>
        <v>https://podminky.urs.cz/item/CS_URS_2024_02/185804311_x000D_
2l/trvalka.</v>
      </c>
      <c r="AI119" s="206"/>
      <c r="AJ119" s="207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">
      <c r="A120" s="208"/>
      <c r="B120" s="213" t="s">
        <v>351</v>
      </c>
      <c r="C120" s="214"/>
      <c r="D120" s="215"/>
      <c r="E120" s="216">
        <v>3.254</v>
      </c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2"/>
      <c r="S120" s="212"/>
      <c r="T120" s="211"/>
      <c r="U120" s="211"/>
      <c r="V120" s="211"/>
      <c r="W120" s="212"/>
      <c r="X120" s="212"/>
      <c r="Y120" s="205"/>
      <c r="Z120" s="205"/>
      <c r="AA120" s="205"/>
      <c r="AB120" s="205"/>
      <c r="AC120" s="205"/>
      <c r="AD120" s="205"/>
      <c r="AE120" s="205" t="s">
        <v>138</v>
      </c>
      <c r="AF120" s="205">
        <v>5</v>
      </c>
      <c r="AG120" s="205"/>
      <c r="AH120" s="206"/>
      <c r="AI120" s="217" t="s">
        <v>351</v>
      </c>
      <c r="AJ120" s="207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ht="22.5" outlineLevel="1" x14ac:dyDescent="0.2">
      <c r="A121" s="199">
        <v>51</v>
      </c>
      <c r="B121" s="200" t="s">
        <v>352</v>
      </c>
      <c r="C121" s="200" t="s">
        <v>353</v>
      </c>
      <c r="D121" s="201" t="s">
        <v>129</v>
      </c>
      <c r="E121" s="202">
        <v>3.254</v>
      </c>
      <c r="F121" s="203">
        <v>401</v>
      </c>
      <c r="G121" s="203">
        <v>1304.8499999999999</v>
      </c>
      <c r="H121" s="203">
        <v>0</v>
      </c>
      <c r="I121" s="203">
        <f>ROUND(E121*H121,2)</f>
        <v>0</v>
      </c>
      <c r="J121" s="203">
        <v>401</v>
      </c>
      <c r="K121" s="203">
        <f>ROUND(E121*J121,2)</f>
        <v>1304.8499999999999</v>
      </c>
      <c r="L121" s="203">
        <v>21</v>
      </c>
      <c r="M121" s="203">
        <f>G121*(1+L121/100)</f>
        <v>1578.8684999999998</v>
      </c>
      <c r="N121" s="203">
        <v>0</v>
      </c>
      <c r="O121" s="203">
        <f>ROUND(E121*N121,2)</f>
        <v>0</v>
      </c>
      <c r="P121" s="203">
        <v>0</v>
      </c>
      <c r="Q121" s="203">
        <f>ROUND(E121*P121,2)</f>
        <v>0</v>
      </c>
      <c r="R121" s="204" t="s">
        <v>130</v>
      </c>
      <c r="S121" s="204" t="s">
        <v>131</v>
      </c>
      <c r="T121" s="203" t="s">
        <v>132</v>
      </c>
      <c r="U121" s="203">
        <v>0</v>
      </c>
      <c r="V121" s="203">
        <f>ROUND(E121*U121,2)</f>
        <v>0</v>
      </c>
      <c r="W121" s="204"/>
      <c r="X121" s="204"/>
      <c r="Y121" s="205"/>
      <c r="Z121" s="205"/>
      <c r="AA121" s="205"/>
      <c r="AB121" s="205"/>
      <c r="AC121" s="205"/>
      <c r="AD121" s="205"/>
      <c r="AE121" s="205" t="s">
        <v>354</v>
      </c>
      <c r="AF121" s="205" t="s">
        <v>355</v>
      </c>
      <c r="AG121" s="205"/>
      <c r="AH121" s="206"/>
      <c r="AI121" s="206"/>
      <c r="AJ121" s="207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 x14ac:dyDescent="0.2">
      <c r="A122" s="208"/>
      <c r="B122" s="209" t="s">
        <v>356</v>
      </c>
      <c r="C122" s="209"/>
      <c r="D122" s="218"/>
      <c r="E122" s="218"/>
      <c r="F122" s="218"/>
      <c r="G122" s="218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2"/>
      <c r="S122" s="212"/>
      <c r="T122" s="211"/>
      <c r="U122" s="211"/>
      <c r="V122" s="211"/>
      <c r="W122" s="212"/>
      <c r="X122" s="212"/>
      <c r="Y122" s="205"/>
      <c r="Z122" s="205"/>
      <c r="AA122" s="205"/>
      <c r="AB122" s="205"/>
      <c r="AC122" s="205"/>
      <c r="AD122" s="205"/>
      <c r="AE122" s="205" t="s">
        <v>136</v>
      </c>
      <c r="AF122" s="205"/>
      <c r="AG122" s="205"/>
      <c r="AH122" s="206" t="str">
        <f>B122</f>
        <v>https://podminky.urs.cz/item/CS_URS_2024_02/185851121</v>
      </c>
      <c r="AI122" s="206"/>
      <c r="AJ122" s="207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outlineLevel="1" x14ac:dyDescent="0.2">
      <c r="A123" s="208"/>
      <c r="B123" s="213" t="s">
        <v>357</v>
      </c>
      <c r="C123" s="214"/>
      <c r="D123" s="215"/>
      <c r="E123" s="216">
        <v>3.254</v>
      </c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2"/>
      <c r="S123" s="212"/>
      <c r="T123" s="211"/>
      <c r="U123" s="211"/>
      <c r="V123" s="211"/>
      <c r="W123" s="212"/>
      <c r="X123" s="212"/>
      <c r="Y123" s="205"/>
      <c r="Z123" s="205"/>
      <c r="AA123" s="205"/>
      <c r="AB123" s="205"/>
      <c r="AC123" s="205"/>
      <c r="AD123" s="205"/>
      <c r="AE123" s="205" t="s">
        <v>138</v>
      </c>
      <c r="AF123" s="205">
        <v>5</v>
      </c>
      <c r="AG123" s="205"/>
      <c r="AH123" s="206"/>
      <c r="AI123" s="217" t="s">
        <v>357</v>
      </c>
      <c r="AJ123" s="207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">
      <c r="A124" s="199">
        <v>52</v>
      </c>
      <c r="B124" s="200" t="s">
        <v>358</v>
      </c>
      <c r="C124" s="200" t="s">
        <v>359</v>
      </c>
      <c r="D124" s="201" t="s">
        <v>129</v>
      </c>
      <c r="E124" s="202">
        <v>3.254</v>
      </c>
      <c r="F124" s="203">
        <v>63.14</v>
      </c>
      <c r="G124" s="203">
        <v>205.46</v>
      </c>
      <c r="H124" s="203">
        <v>41</v>
      </c>
      <c r="I124" s="203">
        <f>ROUND(E124*H124,2)</f>
        <v>133.41</v>
      </c>
      <c r="J124" s="203">
        <v>22.14</v>
      </c>
      <c r="K124" s="203">
        <f>ROUND(E124*J124,2)</f>
        <v>72.040000000000006</v>
      </c>
      <c r="L124" s="203">
        <v>21</v>
      </c>
      <c r="M124" s="203">
        <f>G124*(1+L124/100)</f>
        <v>248.60660000000001</v>
      </c>
      <c r="N124" s="203">
        <v>0</v>
      </c>
      <c r="O124" s="203">
        <f>ROUND(E124*N124,2)</f>
        <v>0</v>
      </c>
      <c r="P124" s="203">
        <v>0</v>
      </c>
      <c r="Q124" s="203">
        <f>ROUND(E124*P124,2)</f>
        <v>0</v>
      </c>
      <c r="R124" s="204"/>
      <c r="S124" s="204" t="s">
        <v>131</v>
      </c>
      <c r="T124" s="203" t="s">
        <v>199</v>
      </c>
      <c r="U124" s="203">
        <v>0</v>
      </c>
      <c r="V124" s="203">
        <f>ROUND(E124*U124,2)</f>
        <v>0</v>
      </c>
      <c r="W124" s="204"/>
      <c r="X124" s="204"/>
      <c r="Y124" s="205"/>
      <c r="Z124" s="205"/>
      <c r="AA124" s="205"/>
      <c r="AB124" s="205"/>
      <c r="AC124" s="205"/>
      <c r="AD124" s="205"/>
      <c r="AE124" s="205" t="s">
        <v>155</v>
      </c>
      <c r="AF124" s="205" t="s">
        <v>360</v>
      </c>
      <c r="AG124" s="205"/>
      <c r="AH124" s="206"/>
      <c r="AI124" s="206"/>
      <c r="AJ124" s="207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 x14ac:dyDescent="0.2">
      <c r="A125" s="208"/>
      <c r="B125" s="213" t="s">
        <v>357</v>
      </c>
      <c r="C125" s="214"/>
      <c r="D125" s="215"/>
      <c r="E125" s="216">
        <v>3.254</v>
      </c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2"/>
      <c r="S125" s="212"/>
      <c r="T125" s="211"/>
      <c r="U125" s="211"/>
      <c r="V125" s="211"/>
      <c r="W125" s="212"/>
      <c r="X125" s="212"/>
      <c r="Y125" s="205"/>
      <c r="Z125" s="205"/>
      <c r="AA125" s="205"/>
      <c r="AB125" s="205"/>
      <c r="AC125" s="205"/>
      <c r="AD125" s="205"/>
      <c r="AE125" s="205" t="s">
        <v>138</v>
      </c>
      <c r="AF125" s="205">
        <v>5</v>
      </c>
      <c r="AG125" s="205"/>
      <c r="AH125" s="206"/>
      <c r="AI125" s="217" t="s">
        <v>357</v>
      </c>
      <c r="AJ125" s="207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ht="33.75" outlineLevel="1" x14ac:dyDescent="0.2">
      <c r="A126" s="199">
        <v>53</v>
      </c>
      <c r="B126" s="200" t="s">
        <v>361</v>
      </c>
      <c r="C126" s="200" t="s">
        <v>362</v>
      </c>
      <c r="D126" s="201" t="s">
        <v>161</v>
      </c>
      <c r="E126" s="202">
        <v>227</v>
      </c>
      <c r="F126" s="203">
        <v>96.9</v>
      </c>
      <c r="G126" s="203">
        <v>21996.3</v>
      </c>
      <c r="H126" s="203">
        <v>0</v>
      </c>
      <c r="I126" s="203">
        <f>ROUND(E126*H126,2)</f>
        <v>0</v>
      </c>
      <c r="J126" s="203">
        <v>96.9</v>
      </c>
      <c r="K126" s="203">
        <f>ROUND(E126*J126,2)</f>
        <v>21996.3</v>
      </c>
      <c r="L126" s="203">
        <v>21</v>
      </c>
      <c r="M126" s="203">
        <f>G126*(1+L126/100)</f>
        <v>26615.522999999997</v>
      </c>
      <c r="N126" s="203">
        <v>0</v>
      </c>
      <c r="O126" s="203">
        <f>ROUND(E126*N126,2)</f>
        <v>0</v>
      </c>
      <c r="P126" s="203">
        <v>0</v>
      </c>
      <c r="Q126" s="203">
        <f>ROUND(E126*P126,2)</f>
        <v>0</v>
      </c>
      <c r="R126" s="204" t="s">
        <v>130</v>
      </c>
      <c r="S126" s="204" t="s">
        <v>131</v>
      </c>
      <c r="T126" s="203" t="s">
        <v>132</v>
      </c>
      <c r="U126" s="203">
        <v>0</v>
      </c>
      <c r="V126" s="203">
        <f>ROUND(E126*U126,2)</f>
        <v>0</v>
      </c>
      <c r="W126" s="204"/>
      <c r="X126" s="204"/>
      <c r="Y126" s="205"/>
      <c r="Z126" s="205"/>
      <c r="AA126" s="205"/>
      <c r="AB126" s="205"/>
      <c r="AC126" s="205"/>
      <c r="AD126" s="205"/>
      <c r="AE126" s="205" t="s">
        <v>133</v>
      </c>
      <c r="AF126" s="205" t="s">
        <v>363</v>
      </c>
      <c r="AG126" s="205"/>
      <c r="AH126" s="206"/>
      <c r="AI126" s="206"/>
      <c r="AJ126" s="207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 x14ac:dyDescent="0.2">
      <c r="A127" s="208"/>
      <c r="B127" s="209" t="s">
        <v>364</v>
      </c>
      <c r="C127" s="209"/>
      <c r="D127" s="218"/>
      <c r="E127" s="218"/>
      <c r="F127" s="218"/>
      <c r="G127" s="218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2"/>
      <c r="S127" s="212"/>
      <c r="T127" s="211"/>
      <c r="U127" s="211"/>
      <c r="V127" s="211"/>
      <c r="W127" s="212"/>
      <c r="X127" s="212"/>
      <c r="Y127" s="205"/>
      <c r="Z127" s="205"/>
      <c r="AA127" s="205"/>
      <c r="AB127" s="205"/>
      <c r="AC127" s="205"/>
      <c r="AD127" s="205"/>
      <c r="AE127" s="205" t="s">
        <v>136</v>
      </c>
      <c r="AF127" s="205"/>
      <c r="AG127" s="205"/>
      <c r="AH127" s="206" t="str">
        <f>B127</f>
        <v>Mulčování drceným kamenivem fr.8-16mm, výška mulče 60mm</v>
      </c>
      <c r="AI127" s="206"/>
      <c r="AJ127" s="207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outlineLevel="1" x14ac:dyDescent="0.2">
      <c r="A128" s="208"/>
      <c r="B128" s="213" t="s">
        <v>167</v>
      </c>
      <c r="C128" s="214"/>
      <c r="D128" s="215"/>
      <c r="E128" s="216">
        <v>227</v>
      </c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2"/>
      <c r="S128" s="212"/>
      <c r="T128" s="211"/>
      <c r="U128" s="211"/>
      <c r="V128" s="211"/>
      <c r="W128" s="212"/>
      <c r="X128" s="212"/>
      <c r="Y128" s="205"/>
      <c r="Z128" s="205"/>
      <c r="AA128" s="205"/>
      <c r="AB128" s="205"/>
      <c r="AC128" s="205"/>
      <c r="AD128" s="205"/>
      <c r="AE128" s="205" t="s">
        <v>138</v>
      </c>
      <c r="AF128" s="205">
        <v>5</v>
      </c>
      <c r="AG128" s="205"/>
      <c r="AH128" s="206"/>
      <c r="AI128" s="217" t="s">
        <v>167</v>
      </c>
      <c r="AJ128" s="207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outlineLevel="1" x14ac:dyDescent="0.2">
      <c r="A129" s="199">
        <v>54</v>
      </c>
      <c r="B129" s="200" t="s">
        <v>365</v>
      </c>
      <c r="C129" s="200" t="s">
        <v>366</v>
      </c>
      <c r="D129" s="201" t="s">
        <v>147</v>
      </c>
      <c r="E129" s="202">
        <v>23.154</v>
      </c>
      <c r="F129" s="203">
        <v>746.45</v>
      </c>
      <c r="G129" s="203">
        <v>17283.3</v>
      </c>
      <c r="H129" s="203">
        <v>484.71</v>
      </c>
      <c r="I129" s="203">
        <f>ROUND(E129*H129,2)</f>
        <v>11222.98</v>
      </c>
      <c r="J129" s="203">
        <v>261.74</v>
      </c>
      <c r="K129" s="203">
        <f>ROUND(E129*J129,2)</f>
        <v>6060.33</v>
      </c>
      <c r="L129" s="203">
        <v>21</v>
      </c>
      <c r="M129" s="203">
        <f>G129*(1+L129/100)</f>
        <v>20912.792999999998</v>
      </c>
      <c r="N129" s="203">
        <v>1</v>
      </c>
      <c r="O129" s="203">
        <f>ROUND(E129*N129,2)</f>
        <v>23.15</v>
      </c>
      <c r="P129" s="203">
        <v>0</v>
      </c>
      <c r="Q129" s="203">
        <f>ROUND(E129*P129,2)</f>
        <v>0</v>
      </c>
      <c r="R129" s="204"/>
      <c r="S129" s="204" t="s">
        <v>131</v>
      </c>
      <c r="T129" s="203" t="s">
        <v>199</v>
      </c>
      <c r="U129" s="203">
        <v>0</v>
      </c>
      <c r="V129" s="203">
        <f>ROUND(E129*U129,2)</f>
        <v>0</v>
      </c>
      <c r="W129" s="204"/>
      <c r="X129" s="204"/>
      <c r="Y129" s="205"/>
      <c r="Z129" s="205"/>
      <c r="AA129" s="205"/>
      <c r="AB129" s="205"/>
      <c r="AC129" s="205"/>
      <c r="AD129" s="205"/>
      <c r="AE129" s="205" t="s">
        <v>155</v>
      </c>
      <c r="AF129" s="205" t="s">
        <v>367</v>
      </c>
      <c r="AG129" s="205"/>
      <c r="AH129" s="206"/>
      <c r="AI129" s="206"/>
      <c r="AJ129" s="207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">
      <c r="A130" s="208"/>
      <c r="B130" s="209" t="s">
        <v>368</v>
      </c>
      <c r="C130" s="209"/>
      <c r="D130" s="218"/>
      <c r="E130" s="218"/>
      <c r="F130" s="218"/>
      <c r="G130" s="218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2"/>
      <c r="S130" s="212"/>
      <c r="T130" s="211"/>
      <c r="U130" s="211"/>
      <c r="V130" s="211"/>
      <c r="W130" s="212"/>
      <c r="X130" s="212"/>
      <c r="Y130" s="205"/>
      <c r="Z130" s="205"/>
      <c r="AA130" s="205"/>
      <c r="AB130" s="205"/>
      <c r="AC130" s="205"/>
      <c r="AD130" s="205"/>
      <c r="AE130" s="205" t="s">
        <v>136</v>
      </c>
      <c r="AF130" s="205"/>
      <c r="AG130" s="205"/>
      <c r="AH130" s="206" t="str">
        <f>B130</f>
        <v>koef 0,06 štěrk x 1,7 převod na tunu</v>
      </c>
      <c r="AI130" s="206"/>
      <c r="AJ130" s="207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outlineLevel="1" x14ac:dyDescent="0.2">
      <c r="A131" s="208"/>
      <c r="B131" s="213" t="s">
        <v>369</v>
      </c>
      <c r="C131" s="214"/>
      <c r="D131" s="215"/>
      <c r="E131" s="216">
        <v>23.154</v>
      </c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2"/>
      <c r="S131" s="212"/>
      <c r="T131" s="211"/>
      <c r="U131" s="211"/>
      <c r="V131" s="211"/>
      <c r="W131" s="212"/>
      <c r="X131" s="212"/>
      <c r="Y131" s="205"/>
      <c r="Z131" s="205"/>
      <c r="AA131" s="205"/>
      <c r="AB131" s="205"/>
      <c r="AC131" s="205"/>
      <c r="AD131" s="205"/>
      <c r="AE131" s="205" t="s">
        <v>138</v>
      </c>
      <c r="AF131" s="205">
        <v>5</v>
      </c>
      <c r="AG131" s="205"/>
      <c r="AH131" s="206"/>
      <c r="AI131" s="217" t="s">
        <v>369</v>
      </c>
      <c r="AJ131" s="207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spans="1:60" outlineLevel="1" x14ac:dyDescent="0.2">
      <c r="A132" s="199">
        <v>55</v>
      </c>
      <c r="B132" s="200" t="s">
        <v>370</v>
      </c>
      <c r="C132" s="200" t="s">
        <v>371</v>
      </c>
      <c r="D132" s="201" t="s">
        <v>147</v>
      </c>
      <c r="E132" s="202">
        <v>47.297840000000001</v>
      </c>
      <c r="F132" s="203">
        <v>1372</v>
      </c>
      <c r="G132" s="203">
        <v>64892.639999999999</v>
      </c>
      <c r="H132" s="203">
        <v>0</v>
      </c>
      <c r="I132" s="203">
        <f>ROUND(E132*H132,2)</f>
        <v>0</v>
      </c>
      <c r="J132" s="203">
        <v>1372</v>
      </c>
      <c r="K132" s="203">
        <f>ROUND(E132*J132,2)</f>
        <v>64892.639999999999</v>
      </c>
      <c r="L132" s="203">
        <v>21</v>
      </c>
      <c r="M132" s="203">
        <f>G132*(1+L132/100)</f>
        <v>78520.094400000002</v>
      </c>
      <c r="N132" s="203">
        <v>0</v>
      </c>
      <c r="O132" s="203">
        <f>ROUND(E132*N132,2)</f>
        <v>0</v>
      </c>
      <c r="P132" s="203">
        <v>0</v>
      </c>
      <c r="Q132" s="203">
        <f>ROUND(E132*P132,2)</f>
        <v>0</v>
      </c>
      <c r="R132" s="204" t="s">
        <v>372</v>
      </c>
      <c r="S132" s="204" t="s">
        <v>142</v>
      </c>
      <c r="T132" s="203" t="s">
        <v>142</v>
      </c>
      <c r="U132" s="203">
        <v>1.925</v>
      </c>
      <c r="V132" s="203">
        <f>ROUND(E132*U132,2)</f>
        <v>91.05</v>
      </c>
      <c r="W132" s="204"/>
      <c r="X132" s="204"/>
      <c r="Y132" s="205"/>
      <c r="Z132" s="205"/>
      <c r="AA132" s="205"/>
      <c r="AB132" s="205"/>
      <c r="AC132" s="205"/>
      <c r="AD132" s="205"/>
      <c r="AE132" s="205" t="s">
        <v>373</v>
      </c>
      <c r="AF132" s="205" t="s">
        <v>374</v>
      </c>
      <c r="AG132" s="205"/>
      <c r="AH132" s="206"/>
      <c r="AI132" s="206"/>
      <c r="AJ132" s="207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">
      <c r="A133" s="208"/>
      <c r="B133" s="213" t="s">
        <v>375</v>
      </c>
      <c r="C133" s="214"/>
      <c r="D133" s="215"/>
      <c r="E133" s="216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2"/>
      <c r="S133" s="212"/>
      <c r="T133" s="211"/>
      <c r="U133" s="211"/>
      <c r="V133" s="211"/>
      <c r="W133" s="212"/>
      <c r="X133" s="212"/>
      <c r="Y133" s="205"/>
      <c r="Z133" s="205"/>
      <c r="AA133" s="205"/>
      <c r="AB133" s="205"/>
      <c r="AC133" s="205"/>
      <c r="AD133" s="205"/>
      <c r="AE133" s="205" t="s">
        <v>138</v>
      </c>
      <c r="AF133" s="205">
        <v>0</v>
      </c>
      <c r="AG133" s="205"/>
      <c r="AH133" s="206"/>
      <c r="AI133" s="217" t="s">
        <v>375</v>
      </c>
      <c r="AJ133" s="207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ht="22.5" outlineLevel="1" x14ac:dyDescent="0.2">
      <c r="A134" s="208"/>
      <c r="B134" s="229" t="s">
        <v>376</v>
      </c>
      <c r="C134" s="229"/>
      <c r="D134" s="230"/>
      <c r="E134" s="216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2"/>
      <c r="S134" s="212"/>
      <c r="T134" s="211"/>
      <c r="U134" s="211"/>
      <c r="V134" s="211"/>
      <c r="W134" s="212"/>
      <c r="X134" s="212"/>
      <c r="Y134" s="205"/>
      <c r="Z134" s="205"/>
      <c r="AA134" s="205"/>
      <c r="AB134" s="205"/>
      <c r="AC134" s="205"/>
      <c r="AD134" s="205"/>
      <c r="AE134" s="205" t="s">
        <v>138</v>
      </c>
      <c r="AF134" s="205">
        <v>0</v>
      </c>
      <c r="AG134" s="205"/>
      <c r="AH134" s="206"/>
      <c r="AI134" s="217" t="s">
        <v>376</v>
      </c>
      <c r="AJ134" s="207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outlineLevel="1" x14ac:dyDescent="0.2">
      <c r="A135" s="208"/>
      <c r="B135" s="213" t="s">
        <v>377</v>
      </c>
      <c r="C135" s="214"/>
      <c r="D135" s="215"/>
      <c r="E135" s="216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2"/>
      <c r="S135" s="212"/>
      <c r="T135" s="211"/>
      <c r="U135" s="211"/>
      <c r="V135" s="211"/>
      <c r="W135" s="212"/>
      <c r="X135" s="212"/>
      <c r="Y135" s="205"/>
      <c r="Z135" s="205"/>
      <c r="AA135" s="205"/>
      <c r="AB135" s="205"/>
      <c r="AC135" s="205"/>
      <c r="AD135" s="205"/>
      <c r="AE135" s="205" t="s">
        <v>138</v>
      </c>
      <c r="AF135" s="205">
        <v>0</v>
      </c>
      <c r="AG135" s="205"/>
      <c r="AH135" s="206"/>
      <c r="AI135" s="217" t="s">
        <v>377</v>
      </c>
      <c r="AJ135" s="207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 x14ac:dyDescent="0.2">
      <c r="A136" s="208"/>
      <c r="B136" s="213" t="s">
        <v>378</v>
      </c>
      <c r="C136" s="214"/>
      <c r="D136" s="215"/>
      <c r="E136" s="216">
        <v>47.297840000000001</v>
      </c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2"/>
      <c r="S136" s="212"/>
      <c r="T136" s="211"/>
      <c r="U136" s="211"/>
      <c r="V136" s="211"/>
      <c r="W136" s="212"/>
      <c r="X136" s="212"/>
      <c r="Y136" s="205"/>
      <c r="Z136" s="205"/>
      <c r="AA136" s="205"/>
      <c r="AB136" s="205"/>
      <c r="AC136" s="205"/>
      <c r="AD136" s="205"/>
      <c r="AE136" s="205" t="s">
        <v>138</v>
      </c>
      <c r="AF136" s="205">
        <v>0</v>
      </c>
      <c r="AG136" s="205"/>
      <c r="AH136" s="206"/>
      <c r="AI136" s="217" t="s">
        <v>378</v>
      </c>
      <c r="AJ136" s="207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x14ac:dyDescent="0.2">
      <c r="A137" s="171"/>
      <c r="B137" s="184"/>
      <c r="C137" s="184"/>
      <c r="D137" s="186"/>
      <c r="E137" s="187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9"/>
      <c r="S137" s="189"/>
      <c r="T137" s="188"/>
      <c r="U137" s="188"/>
      <c r="V137" s="188"/>
      <c r="W137" s="189"/>
      <c r="X137" s="189"/>
      <c r="AC137">
        <v>12</v>
      </c>
      <c r="AD137">
        <v>21</v>
      </c>
      <c r="AH137" s="197"/>
      <c r="AI137" s="197"/>
      <c r="AJ137" s="198"/>
    </row>
    <row r="138" spans="1:60" x14ac:dyDescent="0.2">
      <c r="A138" s="208"/>
      <c r="B138" s="223"/>
      <c r="C138" s="223"/>
      <c r="D138" s="225"/>
      <c r="E138" s="226"/>
      <c r="F138" s="211"/>
      <c r="G138" s="211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9"/>
      <c r="S138" s="189"/>
      <c r="T138" s="188"/>
      <c r="U138" s="188"/>
      <c r="V138" s="188"/>
      <c r="W138" s="189"/>
      <c r="X138" s="189"/>
      <c r="AC138">
        <f>SUMIF(L7:L136,AC137,G7:G136)</f>
        <v>0</v>
      </c>
      <c r="AD138">
        <f>SUMIF(L7:L136,AD137,G7:G136)</f>
        <v>316008.42</v>
      </c>
      <c r="AH138" s="197"/>
      <c r="AI138" s="197"/>
      <c r="AJ138" s="198"/>
    </row>
    <row r="139" spans="1:60" x14ac:dyDescent="0.2">
      <c r="A139" s="224" t="s">
        <v>379</v>
      </c>
      <c r="B139" s="223"/>
      <c r="C139" s="223"/>
      <c r="D139" s="225"/>
      <c r="E139" s="226"/>
      <c r="F139" s="211"/>
      <c r="G139" s="211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9"/>
      <c r="S139" s="189"/>
      <c r="T139" s="188"/>
      <c r="U139" s="188"/>
      <c r="V139" s="188"/>
      <c r="W139" s="189"/>
      <c r="X139" s="189"/>
      <c r="AH139" s="197"/>
      <c r="AI139" s="197"/>
      <c r="AJ139" s="198"/>
    </row>
    <row r="140" spans="1:60" x14ac:dyDescent="0.2">
      <c r="A140" s="208"/>
      <c r="B140" s="231" t="s">
        <v>380</v>
      </c>
      <c r="C140" s="231"/>
      <c r="D140" s="232"/>
      <c r="E140" s="232"/>
      <c r="F140" s="232"/>
      <c r="G140" s="232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9"/>
      <c r="S140" s="189"/>
      <c r="T140" s="188"/>
      <c r="U140" s="188"/>
      <c r="V140" s="188"/>
      <c r="W140" s="189"/>
      <c r="X140" s="189"/>
      <c r="AE140" t="s">
        <v>381</v>
      </c>
      <c r="AH140" s="197" t="str">
        <f>B140</f>
        <v>včetně trvalek ze smíšených záhonů</v>
      </c>
      <c r="AI140" s="197"/>
      <c r="AJ140" s="198"/>
    </row>
    <row r="141" spans="1:60" x14ac:dyDescent="0.2">
      <c r="A141" s="220"/>
      <c r="B141" s="221"/>
      <c r="C141" s="221"/>
      <c r="D141" s="222"/>
      <c r="E141" s="205"/>
      <c r="F141" s="205"/>
      <c r="G141" s="205"/>
      <c r="AE141" t="s">
        <v>382</v>
      </c>
    </row>
    <row r="142" spans="1:60" x14ac:dyDescent="0.2">
      <c r="A142" s="164"/>
      <c r="D142" s="8"/>
    </row>
    <row r="143" spans="1:60" x14ac:dyDescent="0.2">
      <c r="A143" s="164"/>
      <c r="D143" s="8"/>
    </row>
    <row r="144" spans="1:60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25">
    <mergeCell ref="B140:G140"/>
    <mergeCell ref="B116:G116"/>
    <mergeCell ref="B119:G119"/>
    <mergeCell ref="B122:G122"/>
    <mergeCell ref="B127:G127"/>
    <mergeCell ref="B130:G130"/>
    <mergeCell ref="B134:D134"/>
    <mergeCell ref="B35:G35"/>
    <mergeCell ref="B40:G40"/>
    <mergeCell ref="B45:G45"/>
    <mergeCell ref="B48:G48"/>
    <mergeCell ref="B110:G110"/>
    <mergeCell ref="B113:G113"/>
    <mergeCell ref="C7:G7"/>
    <mergeCell ref="B13:G13"/>
    <mergeCell ref="B18:G18"/>
    <mergeCell ref="B23:G23"/>
    <mergeCell ref="B29:G29"/>
    <mergeCell ref="B32:G32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4B9C-B454-40DD-9A4B-5D44481FB576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66" t="s">
        <v>97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ht="15.95" customHeight="1" x14ac:dyDescent="0.2">
      <c r="A7" s="174" t="s">
        <v>97</v>
      </c>
      <c r="B7" s="175" t="s">
        <v>57</v>
      </c>
      <c r="C7" s="176" t="s">
        <v>58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100</v>
      </c>
    </row>
    <row r="8" spans="1:60" x14ac:dyDescent="0.2">
      <c r="A8" s="164"/>
      <c r="D8" s="8"/>
    </row>
    <row r="9" spans="1:60" ht="38.25" x14ac:dyDescent="0.2">
      <c r="A9" s="178" t="s">
        <v>101</v>
      </c>
      <c r="B9" s="181" t="s">
        <v>102</v>
      </c>
      <c r="C9" s="181" t="s">
        <v>103</v>
      </c>
      <c r="D9" s="179" t="s">
        <v>104</v>
      </c>
      <c r="E9" s="180" t="s">
        <v>105</v>
      </c>
      <c r="F9" s="182" t="s">
        <v>106</v>
      </c>
      <c r="G9" s="180" t="s">
        <v>28</v>
      </c>
      <c r="H9" s="183" t="s">
        <v>29</v>
      </c>
      <c r="I9" s="183" t="s">
        <v>110</v>
      </c>
      <c r="J9" s="183" t="s">
        <v>30</v>
      </c>
      <c r="K9" s="183" t="s">
        <v>111</v>
      </c>
      <c r="L9" s="183" t="s">
        <v>112</v>
      </c>
      <c r="M9" s="183" t="s">
        <v>113</v>
      </c>
      <c r="N9" s="183" t="s">
        <v>114</v>
      </c>
      <c r="O9" s="183" t="s">
        <v>115</v>
      </c>
      <c r="P9" s="183" t="s">
        <v>116</v>
      </c>
      <c r="Q9" s="183" t="s">
        <v>117</v>
      </c>
      <c r="R9" s="183" t="s">
        <v>118</v>
      </c>
      <c r="S9" s="183" t="s">
        <v>119</v>
      </c>
      <c r="T9" s="183" t="s">
        <v>120</v>
      </c>
      <c r="U9" s="183" t="s">
        <v>121</v>
      </c>
      <c r="V9" s="183" t="s">
        <v>122</v>
      </c>
      <c r="W9" s="183" t="s">
        <v>123</v>
      </c>
      <c r="X9" s="183" t="s">
        <v>124</v>
      </c>
      <c r="Y9" s="19"/>
      <c r="Z9" s="19"/>
      <c r="AA9" s="19"/>
      <c r="AB9" s="19"/>
      <c r="AC9" s="19"/>
      <c r="AD9" s="19" t="s">
        <v>109</v>
      </c>
      <c r="AE9" s="19" t="s">
        <v>107</v>
      </c>
      <c r="AF9" t="s">
        <v>108</v>
      </c>
    </row>
    <row r="10" spans="1:60" x14ac:dyDescent="0.2">
      <c r="A10" s="171"/>
      <c r="B10" s="184"/>
      <c r="C10" s="184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9"/>
      <c r="T10" s="188"/>
      <c r="U10" s="188"/>
      <c r="V10" s="188"/>
      <c r="W10" s="189"/>
      <c r="X10" s="189"/>
      <c r="AH10" s="197"/>
      <c r="AI10" s="197"/>
      <c r="AJ10" s="198"/>
    </row>
    <row r="11" spans="1:60" x14ac:dyDescent="0.2">
      <c r="A11" s="185" t="s">
        <v>125</v>
      </c>
      <c r="B11" s="190" t="s">
        <v>81</v>
      </c>
      <c r="C11" s="190" t="s">
        <v>82</v>
      </c>
      <c r="D11" s="191"/>
      <c r="E11" s="192"/>
      <c r="F11" s="193"/>
      <c r="G11" s="194">
        <f>SUMIF(AE12:AE29,"&lt;&gt;NOR",G12:G29)</f>
        <v>110866.75</v>
      </c>
      <c r="H11" s="193"/>
      <c r="I11" s="193">
        <f>SUM(I12:I29)</f>
        <v>47592</v>
      </c>
      <c r="J11" s="193"/>
      <c r="K11" s="193">
        <f>SUM(K12:K29)</f>
        <v>63274.75</v>
      </c>
      <c r="L11" s="193"/>
      <c r="M11" s="193">
        <f>SUM(M12:M29)</f>
        <v>134148.76750000002</v>
      </c>
      <c r="N11" s="193"/>
      <c r="O11" s="193">
        <f>SUM(O12:O29)</f>
        <v>0.55000000000000004</v>
      </c>
      <c r="P11" s="193"/>
      <c r="Q11" s="193">
        <f>SUM(Q12:Q29)</f>
        <v>0</v>
      </c>
      <c r="R11" s="195"/>
      <c r="S11" s="195"/>
      <c r="T11" s="193"/>
      <c r="U11" s="193"/>
      <c r="V11" s="193">
        <f>SUM(V12:V29)</f>
        <v>1.02</v>
      </c>
      <c r="W11" s="195"/>
      <c r="X11" s="196"/>
      <c r="AE11" t="s">
        <v>126</v>
      </c>
      <c r="AH11" s="197"/>
      <c r="AI11" s="197"/>
      <c r="AJ11" s="198"/>
    </row>
    <row r="12" spans="1:60" ht="33.75" outlineLevel="1" x14ac:dyDescent="0.2">
      <c r="A12" s="199">
        <v>1</v>
      </c>
      <c r="B12" s="200" t="s">
        <v>383</v>
      </c>
      <c r="C12" s="200" t="s">
        <v>384</v>
      </c>
      <c r="D12" s="201" t="s">
        <v>161</v>
      </c>
      <c r="E12" s="202">
        <v>227</v>
      </c>
      <c r="F12" s="203">
        <v>13.7</v>
      </c>
      <c r="G12" s="203">
        <v>3109.9</v>
      </c>
      <c r="H12" s="203">
        <v>0</v>
      </c>
      <c r="I12" s="203">
        <f>ROUND(E12*H12,2)</f>
        <v>0</v>
      </c>
      <c r="J12" s="203">
        <v>13.7</v>
      </c>
      <c r="K12" s="203">
        <f>ROUND(E12*J12,2)</f>
        <v>3109.9</v>
      </c>
      <c r="L12" s="203">
        <v>21</v>
      </c>
      <c r="M12" s="203">
        <f>G12*(1+L12/100)</f>
        <v>3762.9789999999998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4" t="s">
        <v>130</v>
      </c>
      <c r="S12" s="204" t="s">
        <v>131</v>
      </c>
      <c r="T12" s="203" t="s">
        <v>132</v>
      </c>
      <c r="U12" s="203">
        <v>0</v>
      </c>
      <c r="V12" s="203">
        <f>ROUND(E12*U12,2)</f>
        <v>0</v>
      </c>
      <c r="W12" s="204"/>
      <c r="X12" s="204"/>
      <c r="Y12" s="205"/>
      <c r="Z12" s="205"/>
      <c r="AA12" s="205"/>
      <c r="AB12" s="205"/>
      <c r="AC12" s="205"/>
      <c r="AD12" s="205"/>
      <c r="AE12" s="205" t="s">
        <v>133</v>
      </c>
      <c r="AF12" s="205" t="s">
        <v>385</v>
      </c>
      <c r="AG12" s="205"/>
      <c r="AH12" s="206"/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08"/>
      <c r="B13" s="209" t="s">
        <v>82</v>
      </c>
      <c r="C13" s="209"/>
      <c r="D13" s="218"/>
      <c r="E13" s="218"/>
      <c r="F13" s="218"/>
      <c r="G13" s="218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1"/>
      <c r="U13" s="211"/>
      <c r="V13" s="211"/>
      <c r="W13" s="212"/>
      <c r="X13" s="212"/>
      <c r="Y13" s="205"/>
      <c r="Z13" s="205"/>
      <c r="AA13" s="205"/>
      <c r="AB13" s="205"/>
      <c r="AC13" s="205"/>
      <c r="AD13" s="205"/>
      <c r="AE13" s="205" t="s">
        <v>136</v>
      </c>
      <c r="AF13" s="205"/>
      <c r="AG13" s="205"/>
      <c r="AH13" s="206" t="str">
        <f>B13</f>
        <v>Cibuloviny</v>
      </c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8"/>
      <c r="B14" s="229" t="s">
        <v>386</v>
      </c>
      <c r="C14" s="229"/>
      <c r="D14" s="230"/>
      <c r="E14" s="216">
        <v>227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138</v>
      </c>
      <c r="AF14" s="205">
        <v>5</v>
      </c>
      <c r="AG14" s="205"/>
      <c r="AH14" s="206"/>
      <c r="AI14" s="217" t="s">
        <v>386</v>
      </c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33.75" outlineLevel="1" x14ac:dyDescent="0.2">
      <c r="A15" s="199">
        <v>2</v>
      </c>
      <c r="B15" s="200" t="s">
        <v>207</v>
      </c>
      <c r="C15" s="200" t="s">
        <v>208</v>
      </c>
      <c r="D15" s="201" t="s">
        <v>203</v>
      </c>
      <c r="E15" s="202">
        <v>1504</v>
      </c>
      <c r="F15" s="203">
        <v>9.83</v>
      </c>
      <c r="G15" s="203">
        <v>14784.32</v>
      </c>
      <c r="H15" s="203">
        <v>0</v>
      </c>
      <c r="I15" s="203">
        <f>ROUND(E15*H15,2)</f>
        <v>0</v>
      </c>
      <c r="J15" s="203">
        <v>9.83</v>
      </c>
      <c r="K15" s="203">
        <f>ROUND(E15*J15,2)</f>
        <v>14784.32</v>
      </c>
      <c r="L15" s="203">
        <v>21</v>
      </c>
      <c r="M15" s="203">
        <f>G15*(1+L15/100)</f>
        <v>17889.0272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4" t="s">
        <v>130</v>
      </c>
      <c r="S15" s="204" t="s">
        <v>131</v>
      </c>
      <c r="T15" s="203" t="s">
        <v>132</v>
      </c>
      <c r="U15" s="203">
        <v>0</v>
      </c>
      <c r="V15" s="203">
        <f>ROUND(E15*U15,2)</f>
        <v>0</v>
      </c>
      <c r="W15" s="204"/>
      <c r="X15" s="204"/>
      <c r="Y15" s="205"/>
      <c r="Z15" s="205"/>
      <c r="AA15" s="205"/>
      <c r="AB15" s="205"/>
      <c r="AC15" s="205"/>
      <c r="AD15" s="205"/>
      <c r="AE15" s="205" t="s">
        <v>133</v>
      </c>
      <c r="AF15" s="205" t="s">
        <v>387</v>
      </c>
      <c r="AG15" s="205"/>
      <c r="AH15" s="206"/>
      <c r="AI15" s="206"/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2.5" outlineLevel="1" x14ac:dyDescent="0.2">
      <c r="A16" s="199">
        <v>3</v>
      </c>
      <c r="B16" s="200" t="s">
        <v>388</v>
      </c>
      <c r="C16" s="200" t="s">
        <v>389</v>
      </c>
      <c r="D16" s="201" t="s">
        <v>203</v>
      </c>
      <c r="E16" s="202">
        <v>1504</v>
      </c>
      <c r="F16" s="203">
        <v>12.6</v>
      </c>
      <c r="G16" s="203">
        <v>18950.400000000001</v>
      </c>
      <c r="H16" s="203">
        <v>0</v>
      </c>
      <c r="I16" s="203">
        <f>ROUND(E16*H16,2)</f>
        <v>0</v>
      </c>
      <c r="J16" s="203">
        <v>12.6</v>
      </c>
      <c r="K16" s="203">
        <f>ROUND(E16*J16,2)</f>
        <v>18950.400000000001</v>
      </c>
      <c r="L16" s="203">
        <v>21</v>
      </c>
      <c r="M16" s="203">
        <f>G16*(1+L16/100)</f>
        <v>22929.984</v>
      </c>
      <c r="N16" s="203">
        <v>0</v>
      </c>
      <c r="O16" s="203">
        <f>ROUND(E16*N16,2)</f>
        <v>0</v>
      </c>
      <c r="P16" s="203">
        <v>0</v>
      </c>
      <c r="Q16" s="203">
        <f>ROUND(E16*P16,2)</f>
        <v>0</v>
      </c>
      <c r="R16" s="204" t="s">
        <v>130</v>
      </c>
      <c r="S16" s="204" t="s">
        <v>131</v>
      </c>
      <c r="T16" s="203" t="s">
        <v>132</v>
      </c>
      <c r="U16" s="203">
        <v>0</v>
      </c>
      <c r="V16" s="203">
        <f>ROUND(E16*U16,2)</f>
        <v>0</v>
      </c>
      <c r="W16" s="204"/>
      <c r="X16" s="204"/>
      <c r="Y16" s="205"/>
      <c r="Z16" s="205"/>
      <c r="AA16" s="205"/>
      <c r="AB16" s="205"/>
      <c r="AC16" s="205"/>
      <c r="AD16" s="205"/>
      <c r="AE16" s="205" t="s">
        <v>133</v>
      </c>
      <c r="AF16" s="205" t="s">
        <v>390</v>
      </c>
      <c r="AG16" s="205"/>
      <c r="AH16" s="206"/>
      <c r="AI16" s="206"/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08"/>
      <c r="B17" s="209" t="s">
        <v>391</v>
      </c>
      <c r="C17" s="209"/>
      <c r="D17" s="218"/>
      <c r="E17" s="218"/>
      <c r="F17" s="218"/>
      <c r="G17" s="218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2"/>
      <c r="S17" s="212"/>
      <c r="T17" s="211"/>
      <c r="U17" s="211"/>
      <c r="V17" s="211"/>
      <c r="W17" s="212"/>
      <c r="X17" s="212"/>
      <c r="Y17" s="205"/>
      <c r="Z17" s="205"/>
      <c r="AA17" s="205"/>
      <c r="AB17" s="205"/>
      <c r="AC17" s="205"/>
      <c r="AD17" s="205"/>
      <c r="AE17" s="205" t="s">
        <v>136</v>
      </c>
      <c r="AF17" s="205"/>
      <c r="AG17" s="205"/>
      <c r="AH17" s="206" t="str">
        <f>B17</f>
        <v>Výsadba cibulovin do hnízd</v>
      </c>
      <c r="AI17" s="206"/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08"/>
      <c r="B18" s="213" t="s">
        <v>392</v>
      </c>
      <c r="C18" s="214"/>
      <c r="D18" s="215"/>
      <c r="E18" s="216">
        <v>1504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2"/>
      <c r="T18" s="211"/>
      <c r="U18" s="211"/>
      <c r="V18" s="211"/>
      <c r="W18" s="212"/>
      <c r="X18" s="212"/>
      <c r="Y18" s="205"/>
      <c r="Z18" s="205"/>
      <c r="AA18" s="205"/>
      <c r="AB18" s="205"/>
      <c r="AC18" s="205"/>
      <c r="AD18" s="205"/>
      <c r="AE18" s="205" t="s">
        <v>138</v>
      </c>
      <c r="AF18" s="205">
        <v>5</v>
      </c>
      <c r="AG18" s="205"/>
      <c r="AH18" s="206"/>
      <c r="AI18" s="217" t="s">
        <v>392</v>
      </c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199">
        <v>4</v>
      </c>
      <c r="B19" s="200" t="s">
        <v>393</v>
      </c>
      <c r="C19" s="200" t="s">
        <v>394</v>
      </c>
      <c r="D19" s="201" t="s">
        <v>255</v>
      </c>
      <c r="E19" s="202">
        <v>2030</v>
      </c>
      <c r="F19" s="203">
        <v>4.62</v>
      </c>
      <c r="G19" s="203">
        <v>9378.6</v>
      </c>
      <c r="H19" s="203">
        <v>3</v>
      </c>
      <c r="I19" s="203">
        <f>ROUND(E19*H19,2)</f>
        <v>6090</v>
      </c>
      <c r="J19" s="203">
        <v>1.62</v>
      </c>
      <c r="K19" s="203">
        <f>ROUND(E19*J19,2)</f>
        <v>3288.6</v>
      </c>
      <c r="L19" s="203">
        <v>21</v>
      </c>
      <c r="M19" s="203">
        <f>G19*(1+L19/100)</f>
        <v>11348.106</v>
      </c>
      <c r="N19" s="203">
        <v>1E-4</v>
      </c>
      <c r="O19" s="203">
        <f>ROUND(E19*N19,2)</f>
        <v>0.2</v>
      </c>
      <c r="P19" s="203">
        <v>0</v>
      </c>
      <c r="Q19" s="203">
        <f>ROUND(E19*P19,2)</f>
        <v>0</v>
      </c>
      <c r="R19" s="204"/>
      <c r="S19" s="204" t="s">
        <v>131</v>
      </c>
      <c r="T19" s="203" t="s">
        <v>199</v>
      </c>
      <c r="U19" s="203">
        <v>0</v>
      </c>
      <c r="V19" s="203">
        <f>ROUND(E19*U19,2)</f>
        <v>0</v>
      </c>
      <c r="W19" s="204"/>
      <c r="X19" s="204"/>
      <c r="Y19" s="205"/>
      <c r="Z19" s="205"/>
      <c r="AA19" s="205"/>
      <c r="AB19" s="205"/>
      <c r="AC19" s="205"/>
      <c r="AD19" s="205"/>
      <c r="AE19" s="205" t="s">
        <v>155</v>
      </c>
      <c r="AF19" s="219" t="s">
        <v>395</v>
      </c>
      <c r="AG19" s="205"/>
      <c r="AH19" s="206"/>
      <c r="AI19" s="206"/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199">
        <v>5</v>
      </c>
      <c r="B20" s="200" t="s">
        <v>396</v>
      </c>
      <c r="C20" s="200" t="s">
        <v>397</v>
      </c>
      <c r="D20" s="201" t="s">
        <v>255</v>
      </c>
      <c r="E20" s="202">
        <v>852</v>
      </c>
      <c r="F20" s="203">
        <v>20.02</v>
      </c>
      <c r="G20" s="203">
        <v>17057.04</v>
      </c>
      <c r="H20" s="203">
        <v>13</v>
      </c>
      <c r="I20" s="203">
        <f>ROUND(E20*H20,2)</f>
        <v>11076</v>
      </c>
      <c r="J20" s="203">
        <v>7.02</v>
      </c>
      <c r="K20" s="203">
        <f>ROUND(E20*J20,2)</f>
        <v>5981.04</v>
      </c>
      <c r="L20" s="203">
        <v>21</v>
      </c>
      <c r="M20" s="203">
        <f>G20*(1+L20/100)</f>
        <v>20639.018400000001</v>
      </c>
      <c r="N20" s="203">
        <v>1E-4</v>
      </c>
      <c r="O20" s="203">
        <f>ROUND(E20*N20,2)</f>
        <v>0.09</v>
      </c>
      <c r="P20" s="203">
        <v>0</v>
      </c>
      <c r="Q20" s="203">
        <f>ROUND(E20*P20,2)</f>
        <v>0</v>
      </c>
      <c r="R20" s="204"/>
      <c r="S20" s="204" t="s">
        <v>131</v>
      </c>
      <c r="T20" s="203" t="s">
        <v>199</v>
      </c>
      <c r="U20" s="203">
        <v>0</v>
      </c>
      <c r="V20" s="203">
        <f>ROUND(E20*U20,2)</f>
        <v>0</v>
      </c>
      <c r="W20" s="204"/>
      <c r="X20" s="204"/>
      <c r="Y20" s="205"/>
      <c r="Z20" s="205"/>
      <c r="AA20" s="205"/>
      <c r="AB20" s="205"/>
      <c r="AC20" s="205"/>
      <c r="AD20" s="205"/>
      <c r="AE20" s="205" t="s">
        <v>155</v>
      </c>
      <c r="AF20" s="205" t="s">
        <v>398</v>
      </c>
      <c r="AG20" s="205"/>
      <c r="AH20" s="206"/>
      <c r="AI20" s="206"/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199">
        <v>6</v>
      </c>
      <c r="B21" s="200" t="s">
        <v>399</v>
      </c>
      <c r="C21" s="200" t="s">
        <v>400</v>
      </c>
      <c r="D21" s="201" t="s">
        <v>255</v>
      </c>
      <c r="E21" s="202">
        <v>750</v>
      </c>
      <c r="F21" s="203">
        <v>26.18</v>
      </c>
      <c r="G21" s="203">
        <v>19635</v>
      </c>
      <c r="H21" s="203">
        <v>17</v>
      </c>
      <c r="I21" s="203">
        <f>ROUND(E21*H21,2)</f>
        <v>12750</v>
      </c>
      <c r="J21" s="203">
        <v>9.18</v>
      </c>
      <c r="K21" s="203">
        <f>ROUND(E21*J21,2)</f>
        <v>6885</v>
      </c>
      <c r="L21" s="203">
        <v>21</v>
      </c>
      <c r="M21" s="203">
        <f>G21*(1+L21/100)</f>
        <v>23758.35</v>
      </c>
      <c r="N21" s="203">
        <v>1E-4</v>
      </c>
      <c r="O21" s="203">
        <f>ROUND(E21*N21,2)</f>
        <v>0.08</v>
      </c>
      <c r="P21" s="203">
        <v>0</v>
      </c>
      <c r="Q21" s="203">
        <f>ROUND(E21*P21,2)</f>
        <v>0</v>
      </c>
      <c r="R21" s="204"/>
      <c r="S21" s="204" t="s">
        <v>131</v>
      </c>
      <c r="T21" s="203" t="s">
        <v>199</v>
      </c>
      <c r="U21" s="203">
        <v>0</v>
      </c>
      <c r="V21" s="203">
        <f>ROUND(E21*U21,2)</f>
        <v>0</v>
      </c>
      <c r="W21" s="204"/>
      <c r="X21" s="204"/>
      <c r="Y21" s="205"/>
      <c r="Z21" s="205"/>
      <c r="AA21" s="205"/>
      <c r="AB21" s="205"/>
      <c r="AC21" s="205"/>
      <c r="AD21" s="205"/>
      <c r="AE21" s="205" t="s">
        <v>155</v>
      </c>
      <c r="AF21" s="205" t="s">
        <v>401</v>
      </c>
      <c r="AG21" s="205"/>
      <c r="AH21" s="206"/>
      <c r="AI21" s="206"/>
      <c r="AJ21" s="207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199">
        <v>7</v>
      </c>
      <c r="B22" s="200" t="s">
        <v>402</v>
      </c>
      <c r="C22" s="200" t="s">
        <v>403</v>
      </c>
      <c r="D22" s="201" t="s">
        <v>255</v>
      </c>
      <c r="E22" s="202">
        <v>576</v>
      </c>
      <c r="F22" s="203">
        <v>18.48</v>
      </c>
      <c r="G22" s="203">
        <v>10644.48</v>
      </c>
      <c r="H22" s="203">
        <v>12</v>
      </c>
      <c r="I22" s="203">
        <f>ROUND(E22*H22,2)</f>
        <v>6912</v>
      </c>
      <c r="J22" s="203">
        <v>6.48</v>
      </c>
      <c r="K22" s="203">
        <f>ROUND(E22*J22,2)</f>
        <v>3732.48</v>
      </c>
      <c r="L22" s="203">
        <v>21</v>
      </c>
      <c r="M22" s="203">
        <f>G22*(1+L22/100)</f>
        <v>12879.8208</v>
      </c>
      <c r="N22" s="203">
        <v>1E-4</v>
      </c>
      <c r="O22" s="203">
        <f>ROUND(E22*N22,2)</f>
        <v>0.06</v>
      </c>
      <c r="P22" s="203">
        <v>0</v>
      </c>
      <c r="Q22" s="203">
        <f>ROUND(E22*P22,2)</f>
        <v>0</v>
      </c>
      <c r="R22" s="204"/>
      <c r="S22" s="204" t="s">
        <v>131</v>
      </c>
      <c r="T22" s="203" t="s">
        <v>199</v>
      </c>
      <c r="U22" s="203">
        <v>0</v>
      </c>
      <c r="V22" s="203">
        <f>ROUND(E22*U22,2)</f>
        <v>0</v>
      </c>
      <c r="W22" s="204"/>
      <c r="X22" s="204"/>
      <c r="Y22" s="205"/>
      <c r="Z22" s="205"/>
      <c r="AA22" s="205"/>
      <c r="AB22" s="205"/>
      <c r="AC22" s="205"/>
      <c r="AD22" s="205"/>
      <c r="AE22" s="205" t="s">
        <v>155</v>
      </c>
      <c r="AF22" s="205" t="s">
        <v>404</v>
      </c>
      <c r="AG22" s="205"/>
      <c r="AH22" s="206"/>
      <c r="AI22" s="206"/>
      <c r="AJ22" s="207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199">
        <v>8</v>
      </c>
      <c r="B23" s="200" t="s">
        <v>405</v>
      </c>
      <c r="C23" s="200" t="s">
        <v>406</v>
      </c>
      <c r="D23" s="201" t="s">
        <v>255</v>
      </c>
      <c r="E23" s="202">
        <v>78</v>
      </c>
      <c r="F23" s="203">
        <v>13.09</v>
      </c>
      <c r="G23" s="203">
        <v>1021.02</v>
      </c>
      <c r="H23" s="203">
        <v>8.5</v>
      </c>
      <c r="I23" s="203">
        <f>ROUND(E23*H23,2)</f>
        <v>663</v>
      </c>
      <c r="J23" s="203">
        <v>4.59</v>
      </c>
      <c r="K23" s="203">
        <f>ROUND(E23*J23,2)</f>
        <v>358.02</v>
      </c>
      <c r="L23" s="203">
        <v>21</v>
      </c>
      <c r="M23" s="203">
        <f>G23*(1+L23/100)</f>
        <v>1235.4341999999999</v>
      </c>
      <c r="N23" s="203">
        <v>1E-4</v>
      </c>
      <c r="O23" s="203">
        <f>ROUND(E23*N23,2)</f>
        <v>0.01</v>
      </c>
      <c r="P23" s="203">
        <v>0</v>
      </c>
      <c r="Q23" s="203">
        <f>ROUND(E23*P23,2)</f>
        <v>0</v>
      </c>
      <c r="R23" s="204"/>
      <c r="S23" s="204" t="s">
        <v>131</v>
      </c>
      <c r="T23" s="203" t="s">
        <v>199</v>
      </c>
      <c r="U23" s="203">
        <v>0</v>
      </c>
      <c r="V23" s="203">
        <f>ROUND(E23*U23,2)</f>
        <v>0</v>
      </c>
      <c r="W23" s="204"/>
      <c r="X23" s="204"/>
      <c r="Y23" s="205"/>
      <c r="Z23" s="205"/>
      <c r="AA23" s="205"/>
      <c r="AB23" s="205"/>
      <c r="AC23" s="205"/>
      <c r="AD23" s="205"/>
      <c r="AE23" s="205" t="s">
        <v>155</v>
      </c>
      <c r="AF23" s="205" t="s">
        <v>407</v>
      </c>
      <c r="AG23" s="205"/>
      <c r="AH23" s="206"/>
      <c r="AI23" s="206"/>
      <c r="AJ23" s="207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199">
        <v>9</v>
      </c>
      <c r="B24" s="200" t="s">
        <v>408</v>
      </c>
      <c r="C24" s="200" t="s">
        <v>409</v>
      </c>
      <c r="D24" s="201" t="s">
        <v>255</v>
      </c>
      <c r="E24" s="202">
        <v>558</v>
      </c>
      <c r="F24" s="203">
        <v>14.63</v>
      </c>
      <c r="G24" s="203">
        <v>8163.54</v>
      </c>
      <c r="H24" s="203">
        <v>9.5</v>
      </c>
      <c r="I24" s="203">
        <f>ROUND(E24*H24,2)</f>
        <v>5301</v>
      </c>
      <c r="J24" s="203">
        <v>5.13</v>
      </c>
      <c r="K24" s="203">
        <f>ROUND(E24*J24,2)</f>
        <v>2862.54</v>
      </c>
      <c r="L24" s="203">
        <v>21</v>
      </c>
      <c r="M24" s="203">
        <f>G24*(1+L24/100)</f>
        <v>9877.8833999999988</v>
      </c>
      <c r="N24" s="203">
        <v>1E-4</v>
      </c>
      <c r="O24" s="203">
        <f>ROUND(E24*N24,2)</f>
        <v>0.06</v>
      </c>
      <c r="P24" s="203">
        <v>0</v>
      </c>
      <c r="Q24" s="203">
        <f>ROUND(E24*P24,2)</f>
        <v>0</v>
      </c>
      <c r="R24" s="204"/>
      <c r="S24" s="204" t="s">
        <v>131</v>
      </c>
      <c r="T24" s="203" t="s">
        <v>199</v>
      </c>
      <c r="U24" s="203">
        <v>0</v>
      </c>
      <c r="V24" s="203">
        <f>ROUND(E24*U24,2)</f>
        <v>0</v>
      </c>
      <c r="W24" s="204"/>
      <c r="X24" s="204"/>
      <c r="Y24" s="205"/>
      <c r="Z24" s="205"/>
      <c r="AA24" s="205"/>
      <c r="AB24" s="205"/>
      <c r="AC24" s="205"/>
      <c r="AD24" s="205"/>
      <c r="AE24" s="205" t="s">
        <v>155</v>
      </c>
      <c r="AF24" s="205" t="s">
        <v>410</v>
      </c>
      <c r="AG24" s="205"/>
      <c r="AH24" s="206"/>
      <c r="AI24" s="206"/>
      <c r="AJ24" s="207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199">
        <v>10</v>
      </c>
      <c r="B25" s="200" t="s">
        <v>411</v>
      </c>
      <c r="C25" s="200" t="s">
        <v>412</v>
      </c>
      <c r="D25" s="201" t="s">
        <v>255</v>
      </c>
      <c r="E25" s="202">
        <v>480</v>
      </c>
      <c r="F25" s="203">
        <v>15.4</v>
      </c>
      <c r="G25" s="203">
        <v>7392</v>
      </c>
      <c r="H25" s="203">
        <v>10</v>
      </c>
      <c r="I25" s="203">
        <f>ROUND(E25*H25,2)</f>
        <v>4800</v>
      </c>
      <c r="J25" s="203">
        <v>5.4</v>
      </c>
      <c r="K25" s="203">
        <f>ROUND(E25*J25,2)</f>
        <v>2592</v>
      </c>
      <c r="L25" s="203">
        <v>21</v>
      </c>
      <c r="M25" s="203">
        <f>G25*(1+L25/100)</f>
        <v>8944.32</v>
      </c>
      <c r="N25" s="203">
        <v>1E-4</v>
      </c>
      <c r="O25" s="203">
        <f>ROUND(E25*N25,2)</f>
        <v>0.05</v>
      </c>
      <c r="P25" s="203">
        <v>0</v>
      </c>
      <c r="Q25" s="203">
        <f>ROUND(E25*P25,2)</f>
        <v>0</v>
      </c>
      <c r="R25" s="204"/>
      <c r="S25" s="204" t="s">
        <v>131</v>
      </c>
      <c r="T25" s="203" t="s">
        <v>199</v>
      </c>
      <c r="U25" s="203">
        <v>0</v>
      </c>
      <c r="V25" s="203">
        <f>ROUND(E25*U25,2)</f>
        <v>0</v>
      </c>
      <c r="W25" s="204"/>
      <c r="X25" s="204"/>
      <c r="Y25" s="205"/>
      <c r="Z25" s="205"/>
      <c r="AA25" s="205"/>
      <c r="AB25" s="205"/>
      <c r="AC25" s="205"/>
      <c r="AD25" s="205"/>
      <c r="AE25" s="205" t="s">
        <v>155</v>
      </c>
      <c r="AF25" s="205" t="s">
        <v>413</v>
      </c>
      <c r="AG25" s="205"/>
      <c r="AH25" s="206"/>
      <c r="AI25" s="206"/>
      <c r="AJ25" s="207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199">
        <v>11</v>
      </c>
      <c r="B26" s="200" t="s">
        <v>370</v>
      </c>
      <c r="C26" s="200" t="s">
        <v>371</v>
      </c>
      <c r="D26" s="201" t="s">
        <v>147</v>
      </c>
      <c r="E26" s="202">
        <v>0.53239999999999998</v>
      </c>
      <c r="F26" s="203">
        <v>1372</v>
      </c>
      <c r="G26" s="203">
        <v>730.45</v>
      </c>
      <c r="H26" s="203">
        <v>0</v>
      </c>
      <c r="I26" s="203">
        <f>ROUND(E26*H26,2)</f>
        <v>0</v>
      </c>
      <c r="J26" s="203">
        <v>1372</v>
      </c>
      <c r="K26" s="203">
        <f>ROUND(E26*J26,2)</f>
        <v>730.45</v>
      </c>
      <c r="L26" s="203">
        <v>21</v>
      </c>
      <c r="M26" s="203">
        <f>G26*(1+L26/100)</f>
        <v>883.84450000000004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4" t="s">
        <v>372</v>
      </c>
      <c r="S26" s="204" t="s">
        <v>142</v>
      </c>
      <c r="T26" s="203" t="s">
        <v>142</v>
      </c>
      <c r="U26" s="203">
        <v>1.925</v>
      </c>
      <c r="V26" s="203">
        <f>ROUND(E26*U26,2)</f>
        <v>1.02</v>
      </c>
      <c r="W26" s="204"/>
      <c r="X26" s="204"/>
      <c r="Y26" s="205"/>
      <c r="Z26" s="205"/>
      <c r="AA26" s="205"/>
      <c r="AB26" s="205"/>
      <c r="AC26" s="205"/>
      <c r="AD26" s="205"/>
      <c r="AE26" s="205" t="s">
        <v>373</v>
      </c>
      <c r="AF26" s="205" t="s">
        <v>414</v>
      </c>
      <c r="AG26" s="205"/>
      <c r="AH26" s="206"/>
      <c r="AI26" s="206"/>
      <c r="AJ26" s="207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08"/>
      <c r="B27" s="213" t="s">
        <v>375</v>
      </c>
      <c r="C27" s="214"/>
      <c r="D27" s="215"/>
      <c r="E27" s="216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  <c r="S27" s="212"/>
      <c r="T27" s="211"/>
      <c r="U27" s="211"/>
      <c r="V27" s="211"/>
      <c r="W27" s="212"/>
      <c r="X27" s="212"/>
      <c r="Y27" s="205"/>
      <c r="Z27" s="205"/>
      <c r="AA27" s="205"/>
      <c r="AB27" s="205"/>
      <c r="AC27" s="205"/>
      <c r="AD27" s="205"/>
      <c r="AE27" s="205" t="s">
        <v>138</v>
      </c>
      <c r="AF27" s="205">
        <v>0</v>
      </c>
      <c r="AG27" s="205"/>
      <c r="AH27" s="206"/>
      <c r="AI27" s="217" t="s">
        <v>375</v>
      </c>
      <c r="AJ27" s="207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08"/>
      <c r="B28" s="213" t="s">
        <v>415</v>
      </c>
      <c r="C28" s="214"/>
      <c r="D28" s="215"/>
      <c r="E28" s="216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2"/>
      <c r="S28" s="212"/>
      <c r="T28" s="211"/>
      <c r="U28" s="211"/>
      <c r="V28" s="211"/>
      <c r="W28" s="212"/>
      <c r="X28" s="212"/>
      <c r="Y28" s="205"/>
      <c r="Z28" s="205"/>
      <c r="AA28" s="205"/>
      <c r="AB28" s="205"/>
      <c r="AC28" s="205"/>
      <c r="AD28" s="205"/>
      <c r="AE28" s="205" t="s">
        <v>138</v>
      </c>
      <c r="AF28" s="205">
        <v>0</v>
      </c>
      <c r="AG28" s="205"/>
      <c r="AH28" s="206"/>
      <c r="AI28" s="217" t="s">
        <v>415</v>
      </c>
      <c r="AJ28" s="207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08"/>
      <c r="B29" s="213" t="s">
        <v>416</v>
      </c>
      <c r="C29" s="214"/>
      <c r="D29" s="215"/>
      <c r="E29" s="216">
        <v>0.53239999999999998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  <c r="S29" s="212"/>
      <c r="T29" s="211"/>
      <c r="U29" s="211"/>
      <c r="V29" s="211"/>
      <c r="W29" s="212"/>
      <c r="X29" s="212"/>
      <c r="Y29" s="205"/>
      <c r="Z29" s="205"/>
      <c r="AA29" s="205"/>
      <c r="AB29" s="205"/>
      <c r="AC29" s="205"/>
      <c r="AD29" s="205"/>
      <c r="AE29" s="205" t="s">
        <v>138</v>
      </c>
      <c r="AF29" s="205">
        <v>0</v>
      </c>
      <c r="AG29" s="205"/>
      <c r="AH29" s="206"/>
      <c r="AI29" s="217" t="s">
        <v>416</v>
      </c>
      <c r="AJ29" s="207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x14ac:dyDescent="0.2">
      <c r="A30" s="171"/>
      <c r="B30" s="184"/>
      <c r="C30" s="184"/>
      <c r="D30" s="186"/>
      <c r="E30" s="187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  <c r="S30" s="189"/>
      <c r="T30" s="188"/>
      <c r="U30" s="188"/>
      <c r="V30" s="188"/>
      <c r="W30" s="189"/>
      <c r="X30" s="189"/>
      <c r="AC30">
        <v>12</v>
      </c>
      <c r="AD30">
        <v>21</v>
      </c>
      <c r="AH30" s="197"/>
      <c r="AI30" s="197"/>
      <c r="AJ30" s="198"/>
    </row>
    <row r="31" spans="1:60" x14ac:dyDescent="0.2">
      <c r="A31" s="220"/>
      <c r="B31" s="221"/>
      <c r="C31" s="221"/>
      <c r="D31" s="222"/>
      <c r="E31" s="205"/>
      <c r="F31" s="205"/>
      <c r="G31" s="205"/>
      <c r="AE31" t="s">
        <v>382</v>
      </c>
    </row>
    <row r="32" spans="1:60" x14ac:dyDescent="0.2">
      <c r="A32" s="164"/>
      <c r="D32" s="8"/>
    </row>
    <row r="33" spans="1:4" x14ac:dyDescent="0.2">
      <c r="A33" s="164"/>
      <c r="D33" s="8"/>
    </row>
    <row r="34" spans="1:4" x14ac:dyDescent="0.2">
      <c r="A34" s="164"/>
      <c r="D34" s="8"/>
    </row>
    <row r="35" spans="1:4" x14ac:dyDescent="0.2">
      <c r="A35" s="164"/>
      <c r="D35" s="8"/>
    </row>
    <row r="36" spans="1:4" x14ac:dyDescent="0.2">
      <c r="A36" s="164"/>
      <c r="D36" s="8"/>
    </row>
    <row r="37" spans="1:4" x14ac:dyDescent="0.2">
      <c r="A37" s="164"/>
      <c r="D37" s="8"/>
    </row>
    <row r="38" spans="1:4" x14ac:dyDescent="0.2">
      <c r="A38" s="164"/>
      <c r="D38" s="8"/>
    </row>
    <row r="39" spans="1:4" x14ac:dyDescent="0.2">
      <c r="A39" s="164"/>
      <c r="D39" s="8"/>
    </row>
    <row r="40" spans="1:4" x14ac:dyDescent="0.2">
      <c r="A40" s="164"/>
      <c r="D40" s="8"/>
    </row>
    <row r="41" spans="1:4" x14ac:dyDescent="0.2">
      <c r="A41" s="164"/>
      <c r="D41" s="8"/>
    </row>
    <row r="42" spans="1:4" x14ac:dyDescent="0.2">
      <c r="A42" s="164"/>
      <c r="D42" s="8"/>
    </row>
    <row r="43" spans="1:4" x14ac:dyDescent="0.2">
      <c r="A43" s="164"/>
      <c r="D43" s="8"/>
    </row>
    <row r="44" spans="1:4" x14ac:dyDescent="0.2">
      <c r="A44" s="164"/>
      <c r="D44" s="8"/>
    </row>
    <row r="45" spans="1:4" x14ac:dyDescent="0.2">
      <c r="A45" s="164"/>
      <c r="D45" s="8"/>
    </row>
    <row r="46" spans="1:4" x14ac:dyDescent="0.2">
      <c r="A46" s="164"/>
      <c r="D46" s="8"/>
    </row>
    <row r="47" spans="1:4" x14ac:dyDescent="0.2">
      <c r="A47" s="164"/>
      <c r="D47" s="8"/>
    </row>
    <row r="48" spans="1:4" x14ac:dyDescent="0.2">
      <c r="A48" s="164"/>
      <c r="D48" s="8"/>
    </row>
    <row r="49" spans="1:4" x14ac:dyDescent="0.2">
      <c r="A49" s="164"/>
      <c r="D49" s="8"/>
    </row>
    <row r="50" spans="1:4" x14ac:dyDescent="0.2">
      <c r="A50" s="164"/>
      <c r="D50" s="8"/>
    </row>
    <row r="51" spans="1:4" x14ac:dyDescent="0.2">
      <c r="A51" s="164"/>
      <c r="D51" s="8"/>
    </row>
    <row r="52" spans="1:4" x14ac:dyDescent="0.2">
      <c r="A52" s="164"/>
      <c r="D52" s="8"/>
    </row>
    <row r="53" spans="1:4" x14ac:dyDescent="0.2">
      <c r="A53" s="164"/>
      <c r="D53" s="8"/>
    </row>
    <row r="54" spans="1:4" x14ac:dyDescent="0.2">
      <c r="A54" s="164"/>
      <c r="D54" s="8"/>
    </row>
    <row r="55" spans="1:4" x14ac:dyDescent="0.2">
      <c r="A55" s="164"/>
      <c r="D55" s="8"/>
    </row>
    <row r="56" spans="1:4" x14ac:dyDescent="0.2">
      <c r="A56" s="164"/>
      <c r="D56" s="8"/>
    </row>
    <row r="57" spans="1:4" x14ac:dyDescent="0.2">
      <c r="A57" s="164"/>
      <c r="D57" s="8"/>
    </row>
    <row r="58" spans="1:4" x14ac:dyDescent="0.2">
      <c r="A58" s="164"/>
      <c r="D58" s="8"/>
    </row>
    <row r="59" spans="1:4" x14ac:dyDescent="0.2">
      <c r="A59" s="164"/>
      <c r="D59" s="8"/>
    </row>
    <row r="60" spans="1:4" x14ac:dyDescent="0.2">
      <c r="A60" s="164"/>
      <c r="D60" s="8"/>
    </row>
    <row r="61" spans="1:4" x14ac:dyDescent="0.2">
      <c r="A61" s="164"/>
      <c r="D61" s="8"/>
    </row>
    <row r="62" spans="1:4" x14ac:dyDescent="0.2">
      <c r="A62" s="164"/>
      <c r="D62" s="8"/>
    </row>
    <row r="63" spans="1:4" x14ac:dyDescent="0.2">
      <c r="A63" s="164"/>
      <c r="D63" s="8"/>
    </row>
    <row r="64" spans="1:4" x14ac:dyDescent="0.2">
      <c r="A64" s="164"/>
      <c r="D64" s="8"/>
    </row>
    <row r="65" spans="1:4" x14ac:dyDescent="0.2">
      <c r="A65" s="164"/>
      <c r="D65" s="8"/>
    </row>
    <row r="66" spans="1:4" x14ac:dyDescent="0.2">
      <c r="A66" s="164"/>
      <c r="D66" s="8"/>
    </row>
    <row r="67" spans="1:4" x14ac:dyDescent="0.2">
      <c r="A67" s="164"/>
      <c r="D67" s="8"/>
    </row>
    <row r="68" spans="1:4" x14ac:dyDescent="0.2">
      <c r="A68" s="164"/>
      <c r="D68" s="8"/>
    </row>
    <row r="69" spans="1:4" x14ac:dyDescent="0.2">
      <c r="A69" s="164"/>
      <c r="D69" s="8"/>
    </row>
    <row r="70" spans="1:4" x14ac:dyDescent="0.2">
      <c r="A70" s="164"/>
      <c r="D70" s="8"/>
    </row>
    <row r="71" spans="1:4" x14ac:dyDescent="0.2">
      <c r="A71" s="164"/>
      <c r="D71" s="8"/>
    </row>
    <row r="72" spans="1:4" x14ac:dyDescent="0.2">
      <c r="A72" s="164"/>
      <c r="D72" s="8"/>
    </row>
    <row r="73" spans="1:4" x14ac:dyDescent="0.2">
      <c r="A73" s="164"/>
      <c r="D73" s="8"/>
    </row>
    <row r="74" spans="1:4" x14ac:dyDescent="0.2">
      <c r="A74" s="164"/>
      <c r="D74" s="8"/>
    </row>
    <row r="75" spans="1:4" x14ac:dyDescent="0.2">
      <c r="A75" s="164"/>
      <c r="D75" s="8"/>
    </row>
    <row r="76" spans="1:4" x14ac:dyDescent="0.2">
      <c r="A76" s="164"/>
      <c r="D76" s="8"/>
    </row>
    <row r="77" spans="1:4" x14ac:dyDescent="0.2">
      <c r="A77" s="164"/>
      <c r="D77" s="8"/>
    </row>
    <row r="78" spans="1:4" x14ac:dyDescent="0.2">
      <c r="A78" s="164"/>
      <c r="D78" s="8"/>
    </row>
    <row r="79" spans="1:4" x14ac:dyDescent="0.2">
      <c r="A79" s="164"/>
      <c r="D79" s="8"/>
    </row>
    <row r="80" spans="1:4" x14ac:dyDescent="0.2">
      <c r="A80" s="164"/>
      <c r="D80" s="8"/>
    </row>
    <row r="81" spans="1:4" x14ac:dyDescent="0.2">
      <c r="A81" s="164"/>
      <c r="D81" s="8"/>
    </row>
    <row r="82" spans="1:4" x14ac:dyDescent="0.2">
      <c r="A82" s="164"/>
      <c r="D82" s="8"/>
    </row>
    <row r="83" spans="1:4" x14ac:dyDescent="0.2">
      <c r="A83" s="164"/>
      <c r="D83" s="8"/>
    </row>
    <row r="84" spans="1:4" x14ac:dyDescent="0.2">
      <c r="A84" s="164"/>
      <c r="D84" s="8"/>
    </row>
    <row r="85" spans="1:4" x14ac:dyDescent="0.2">
      <c r="A85" s="164"/>
      <c r="D85" s="8"/>
    </row>
    <row r="86" spans="1:4" x14ac:dyDescent="0.2">
      <c r="A86" s="164"/>
      <c r="D86" s="8"/>
    </row>
    <row r="87" spans="1:4" x14ac:dyDescent="0.2">
      <c r="A87" s="164"/>
      <c r="D87" s="8"/>
    </row>
    <row r="88" spans="1:4" x14ac:dyDescent="0.2">
      <c r="A88" s="164"/>
      <c r="D88" s="8"/>
    </row>
    <row r="89" spans="1:4" x14ac:dyDescent="0.2">
      <c r="A89" s="164"/>
      <c r="D89" s="8"/>
    </row>
    <row r="90" spans="1:4" x14ac:dyDescent="0.2">
      <c r="A90" s="164"/>
      <c r="D90" s="8"/>
    </row>
    <row r="91" spans="1:4" x14ac:dyDescent="0.2">
      <c r="A91" s="164"/>
      <c r="D91" s="8"/>
    </row>
    <row r="92" spans="1:4" x14ac:dyDescent="0.2">
      <c r="A92" s="164"/>
      <c r="D92" s="8"/>
    </row>
    <row r="93" spans="1:4" x14ac:dyDescent="0.2">
      <c r="A93" s="164"/>
      <c r="D93" s="8"/>
    </row>
    <row r="94" spans="1:4" x14ac:dyDescent="0.2">
      <c r="A94" s="164"/>
      <c r="D94" s="8"/>
    </row>
    <row r="95" spans="1:4" x14ac:dyDescent="0.2">
      <c r="A95" s="164"/>
      <c r="D95" s="8"/>
    </row>
    <row r="96" spans="1:4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10">
    <mergeCell ref="C7:G7"/>
    <mergeCell ref="B13:G13"/>
    <mergeCell ref="B14:D14"/>
    <mergeCell ref="B17:G1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29AD-5FCF-46FE-9AF5-131C8E73245E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66" t="s">
        <v>97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ht="15.95" customHeight="1" x14ac:dyDescent="0.2">
      <c r="A7" s="174" t="s">
        <v>97</v>
      </c>
      <c r="B7" s="175" t="s">
        <v>59</v>
      </c>
      <c r="C7" s="176" t="s">
        <v>60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100</v>
      </c>
    </row>
    <row r="8" spans="1:60" x14ac:dyDescent="0.2">
      <c r="A8" s="164"/>
      <c r="D8" s="8"/>
    </row>
    <row r="9" spans="1:60" ht="38.25" x14ac:dyDescent="0.2">
      <c r="A9" s="178" t="s">
        <v>101</v>
      </c>
      <c r="B9" s="181" t="s">
        <v>102</v>
      </c>
      <c r="C9" s="181" t="s">
        <v>103</v>
      </c>
      <c r="D9" s="179" t="s">
        <v>104</v>
      </c>
      <c r="E9" s="180" t="s">
        <v>105</v>
      </c>
      <c r="F9" s="182" t="s">
        <v>106</v>
      </c>
      <c r="G9" s="180" t="s">
        <v>28</v>
      </c>
      <c r="H9" s="183" t="s">
        <v>29</v>
      </c>
      <c r="I9" s="183" t="s">
        <v>110</v>
      </c>
      <c r="J9" s="183" t="s">
        <v>30</v>
      </c>
      <c r="K9" s="183" t="s">
        <v>111</v>
      </c>
      <c r="L9" s="183" t="s">
        <v>112</v>
      </c>
      <c r="M9" s="183" t="s">
        <v>113</v>
      </c>
      <c r="N9" s="183" t="s">
        <v>114</v>
      </c>
      <c r="O9" s="183" t="s">
        <v>115</v>
      </c>
      <c r="P9" s="183" t="s">
        <v>116</v>
      </c>
      <c r="Q9" s="183" t="s">
        <v>117</v>
      </c>
      <c r="R9" s="183" t="s">
        <v>118</v>
      </c>
      <c r="S9" s="183" t="s">
        <v>119</v>
      </c>
      <c r="T9" s="183" t="s">
        <v>120</v>
      </c>
      <c r="U9" s="183" t="s">
        <v>121</v>
      </c>
      <c r="V9" s="183" t="s">
        <v>122</v>
      </c>
      <c r="W9" s="183" t="s">
        <v>123</v>
      </c>
      <c r="X9" s="183" t="s">
        <v>124</v>
      </c>
      <c r="Y9" s="19"/>
      <c r="Z9" s="19"/>
      <c r="AA9" s="19"/>
      <c r="AB9" s="19"/>
      <c r="AC9" s="19"/>
      <c r="AD9" s="19" t="s">
        <v>109</v>
      </c>
      <c r="AE9" s="19" t="s">
        <v>107</v>
      </c>
      <c r="AF9" t="s">
        <v>108</v>
      </c>
    </row>
    <row r="10" spans="1:60" x14ac:dyDescent="0.2">
      <c r="A10" s="171"/>
      <c r="B10" s="184"/>
      <c r="C10" s="184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9"/>
      <c r="T10" s="188"/>
      <c r="U10" s="188"/>
      <c r="V10" s="188"/>
      <c r="W10" s="189"/>
      <c r="X10" s="189"/>
      <c r="AH10" s="197"/>
      <c r="AI10" s="197"/>
      <c r="AJ10" s="198"/>
    </row>
    <row r="11" spans="1:60" x14ac:dyDescent="0.2">
      <c r="A11" s="185" t="s">
        <v>125</v>
      </c>
      <c r="B11" s="190" t="s">
        <v>83</v>
      </c>
      <c r="C11" s="190" t="s">
        <v>84</v>
      </c>
      <c r="D11" s="191"/>
      <c r="E11" s="192"/>
      <c r="F11" s="193"/>
      <c r="G11" s="194">
        <f>SUMIF(AE12:AE41,"&lt;&gt;NOR",G12:G41)</f>
        <v>232518.23</v>
      </c>
      <c r="H11" s="193"/>
      <c r="I11" s="193">
        <f>SUM(I12:I41)</f>
        <v>39384.28</v>
      </c>
      <c r="J11" s="193"/>
      <c r="K11" s="193">
        <f>SUM(K12:K41)</f>
        <v>193133.95</v>
      </c>
      <c r="L11" s="193"/>
      <c r="M11" s="193">
        <f>SUM(M12:M41)</f>
        <v>281347.05829999998</v>
      </c>
      <c r="N11" s="193"/>
      <c r="O11" s="193">
        <f>SUM(O12:O41)</f>
        <v>0.42000000000000004</v>
      </c>
      <c r="P11" s="193"/>
      <c r="Q11" s="193">
        <f>SUM(Q12:Q41)</f>
        <v>0</v>
      </c>
      <c r="R11" s="195"/>
      <c r="S11" s="195"/>
      <c r="T11" s="193"/>
      <c r="U11" s="193"/>
      <c r="V11" s="193">
        <f>SUM(V12:V41)</f>
        <v>103.36999999999999</v>
      </c>
      <c r="W11" s="195"/>
      <c r="X11" s="196"/>
      <c r="AE11" t="s">
        <v>126</v>
      </c>
      <c r="AH11" s="197"/>
      <c r="AI11" s="197"/>
      <c r="AJ11" s="198"/>
    </row>
    <row r="12" spans="1:60" ht="45" outlineLevel="1" x14ac:dyDescent="0.2">
      <c r="A12" s="199">
        <v>1</v>
      </c>
      <c r="B12" s="200" t="s">
        <v>164</v>
      </c>
      <c r="C12" s="200" t="s">
        <v>165</v>
      </c>
      <c r="D12" s="201" t="s">
        <v>161</v>
      </c>
      <c r="E12" s="202">
        <v>2873</v>
      </c>
      <c r="F12" s="203">
        <v>3.8</v>
      </c>
      <c r="G12" s="203">
        <v>10917.4</v>
      </c>
      <c r="H12" s="203">
        <v>0</v>
      </c>
      <c r="I12" s="203">
        <f>ROUND(E12*H12,2)</f>
        <v>0</v>
      </c>
      <c r="J12" s="203">
        <v>3.8</v>
      </c>
      <c r="K12" s="203">
        <f>ROUND(E12*J12,2)</f>
        <v>10917.4</v>
      </c>
      <c r="L12" s="203">
        <v>21</v>
      </c>
      <c r="M12" s="203">
        <f>G12*(1+L12/100)</f>
        <v>13210.053999999998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4" t="s">
        <v>130</v>
      </c>
      <c r="S12" s="204" t="s">
        <v>131</v>
      </c>
      <c r="T12" s="203" t="s">
        <v>132</v>
      </c>
      <c r="U12" s="203">
        <v>0</v>
      </c>
      <c r="V12" s="203">
        <f>ROUND(E12*U12,2)</f>
        <v>0</v>
      </c>
      <c r="W12" s="204"/>
      <c r="X12" s="204"/>
      <c r="Y12" s="205"/>
      <c r="Z12" s="205"/>
      <c r="AA12" s="205"/>
      <c r="AB12" s="205"/>
      <c r="AC12" s="205"/>
      <c r="AD12" s="205"/>
      <c r="AE12" s="205" t="s">
        <v>133</v>
      </c>
      <c r="AF12" s="205" t="s">
        <v>417</v>
      </c>
      <c r="AG12" s="205"/>
      <c r="AH12" s="206"/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199">
        <v>2</v>
      </c>
      <c r="B13" s="200" t="s">
        <v>168</v>
      </c>
      <c r="C13" s="200" t="s">
        <v>169</v>
      </c>
      <c r="D13" s="201" t="s">
        <v>170</v>
      </c>
      <c r="E13" s="202">
        <v>1.4365000000000001</v>
      </c>
      <c r="F13" s="203">
        <v>405</v>
      </c>
      <c r="G13" s="203">
        <v>581.78</v>
      </c>
      <c r="H13" s="203">
        <v>405</v>
      </c>
      <c r="I13" s="203">
        <f>ROUND(E13*H13,2)</f>
        <v>581.78</v>
      </c>
      <c r="J13" s="203">
        <v>0</v>
      </c>
      <c r="K13" s="203">
        <f>ROUND(E13*J13,2)</f>
        <v>0</v>
      </c>
      <c r="L13" s="203">
        <v>21</v>
      </c>
      <c r="M13" s="203">
        <f>G13*(1+L13/100)</f>
        <v>703.9538</v>
      </c>
      <c r="N13" s="203">
        <v>1E-3</v>
      </c>
      <c r="O13" s="203">
        <f>ROUND(E13*N13,2)</f>
        <v>0</v>
      </c>
      <c r="P13" s="203">
        <v>0</v>
      </c>
      <c r="Q13" s="203">
        <f>ROUND(E13*P13,2)</f>
        <v>0</v>
      </c>
      <c r="R13" s="204"/>
      <c r="S13" s="204" t="s">
        <v>131</v>
      </c>
      <c r="T13" s="203" t="s">
        <v>154</v>
      </c>
      <c r="U13" s="203">
        <v>0</v>
      </c>
      <c r="V13" s="203">
        <f>ROUND(E13*U13,2)</f>
        <v>0</v>
      </c>
      <c r="W13" s="204"/>
      <c r="X13" s="204"/>
      <c r="Y13" s="205"/>
      <c r="Z13" s="205"/>
      <c r="AA13" s="205"/>
      <c r="AB13" s="205"/>
      <c r="AC13" s="205"/>
      <c r="AD13" s="205"/>
      <c r="AE13" s="205" t="s">
        <v>155</v>
      </c>
      <c r="AF13" s="205" t="s">
        <v>418</v>
      </c>
      <c r="AG13" s="205"/>
      <c r="AH13" s="206"/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8"/>
      <c r="B14" s="209" t="s">
        <v>419</v>
      </c>
      <c r="C14" s="209"/>
      <c r="D14" s="218"/>
      <c r="E14" s="218"/>
      <c r="F14" s="218"/>
      <c r="G14" s="218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136</v>
      </c>
      <c r="AF14" s="205"/>
      <c r="AG14" s="205"/>
      <c r="AH14" s="206" t="str">
        <f>B14</f>
        <v>0,0005 l/m2</v>
      </c>
      <c r="AI14" s="206"/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08"/>
      <c r="B15" s="213" t="s">
        <v>420</v>
      </c>
      <c r="C15" s="214"/>
      <c r="D15" s="215"/>
      <c r="E15" s="216">
        <v>1.4365000000000001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  <c r="S15" s="212"/>
      <c r="T15" s="211"/>
      <c r="U15" s="211"/>
      <c r="V15" s="211"/>
      <c r="W15" s="212"/>
      <c r="X15" s="212"/>
      <c r="Y15" s="205"/>
      <c r="Z15" s="205"/>
      <c r="AA15" s="205"/>
      <c r="AB15" s="205"/>
      <c r="AC15" s="205"/>
      <c r="AD15" s="205"/>
      <c r="AE15" s="205" t="s">
        <v>138</v>
      </c>
      <c r="AF15" s="205">
        <v>5</v>
      </c>
      <c r="AG15" s="205"/>
      <c r="AH15" s="206"/>
      <c r="AI15" s="217" t="s">
        <v>420</v>
      </c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2.5" outlineLevel="1" x14ac:dyDescent="0.2">
      <c r="A16" s="199">
        <v>3</v>
      </c>
      <c r="B16" s="200" t="s">
        <v>174</v>
      </c>
      <c r="C16" s="200" t="s">
        <v>175</v>
      </c>
      <c r="D16" s="201" t="s">
        <v>161</v>
      </c>
      <c r="E16" s="202">
        <v>5746</v>
      </c>
      <c r="F16" s="203">
        <v>1.1599999999999999</v>
      </c>
      <c r="G16" s="203">
        <v>6665.36</v>
      </c>
      <c r="H16" s="203">
        <v>0</v>
      </c>
      <c r="I16" s="203">
        <f>ROUND(E16*H16,2)</f>
        <v>0</v>
      </c>
      <c r="J16" s="203">
        <v>1.1599999999999999</v>
      </c>
      <c r="K16" s="203">
        <f>ROUND(E16*J16,2)</f>
        <v>6665.36</v>
      </c>
      <c r="L16" s="203">
        <v>21</v>
      </c>
      <c r="M16" s="203">
        <f>G16*(1+L16/100)</f>
        <v>8065.0855999999994</v>
      </c>
      <c r="N16" s="203">
        <v>0</v>
      </c>
      <c r="O16" s="203">
        <f>ROUND(E16*N16,2)</f>
        <v>0</v>
      </c>
      <c r="P16" s="203">
        <v>0</v>
      </c>
      <c r="Q16" s="203">
        <f>ROUND(E16*P16,2)</f>
        <v>0</v>
      </c>
      <c r="R16" s="204" t="s">
        <v>130</v>
      </c>
      <c r="S16" s="204" t="s">
        <v>131</v>
      </c>
      <c r="T16" s="203" t="s">
        <v>132</v>
      </c>
      <c r="U16" s="203">
        <v>0</v>
      </c>
      <c r="V16" s="203">
        <f>ROUND(E16*U16,2)</f>
        <v>0</v>
      </c>
      <c r="W16" s="204"/>
      <c r="X16" s="204"/>
      <c r="Y16" s="205"/>
      <c r="Z16" s="205"/>
      <c r="AA16" s="205"/>
      <c r="AB16" s="205"/>
      <c r="AC16" s="205"/>
      <c r="AD16" s="205"/>
      <c r="AE16" s="205" t="s">
        <v>133</v>
      </c>
      <c r="AF16" s="205" t="s">
        <v>421</v>
      </c>
      <c r="AG16" s="205"/>
      <c r="AH16" s="206"/>
      <c r="AI16" s="206"/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08"/>
      <c r="B17" s="209" t="s">
        <v>177</v>
      </c>
      <c r="C17" s="209"/>
      <c r="D17" s="218"/>
      <c r="E17" s="218"/>
      <c r="F17" s="218"/>
      <c r="G17" s="218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2"/>
      <c r="S17" s="212"/>
      <c r="T17" s="211"/>
      <c r="U17" s="211"/>
      <c r="V17" s="211"/>
      <c r="W17" s="212"/>
      <c r="X17" s="212"/>
      <c r="Y17" s="205"/>
      <c r="Z17" s="205"/>
      <c r="AA17" s="205"/>
      <c r="AB17" s="205"/>
      <c r="AC17" s="205"/>
      <c r="AD17" s="205"/>
      <c r="AE17" s="205" t="s">
        <v>136</v>
      </c>
      <c r="AF17" s="205"/>
      <c r="AG17" s="205"/>
      <c r="AH17" s="206" t="str">
        <f>B17</f>
        <v>opakování 2x</v>
      </c>
      <c r="AI17" s="206"/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08"/>
      <c r="B18" s="213" t="s">
        <v>422</v>
      </c>
      <c r="C18" s="214"/>
      <c r="D18" s="215"/>
      <c r="E18" s="216">
        <v>5746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2"/>
      <c r="T18" s="211"/>
      <c r="U18" s="211"/>
      <c r="V18" s="211"/>
      <c r="W18" s="212"/>
      <c r="X18" s="212"/>
      <c r="Y18" s="205"/>
      <c r="Z18" s="205"/>
      <c r="AA18" s="205"/>
      <c r="AB18" s="205"/>
      <c r="AC18" s="205"/>
      <c r="AD18" s="205"/>
      <c r="AE18" s="205" t="s">
        <v>138</v>
      </c>
      <c r="AF18" s="205">
        <v>5</v>
      </c>
      <c r="AG18" s="205"/>
      <c r="AH18" s="206"/>
      <c r="AI18" s="217" t="s">
        <v>422</v>
      </c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ht="22.5" outlineLevel="1" x14ac:dyDescent="0.2">
      <c r="A19" s="199">
        <v>4</v>
      </c>
      <c r="B19" s="200" t="s">
        <v>179</v>
      </c>
      <c r="C19" s="200" t="s">
        <v>180</v>
      </c>
      <c r="D19" s="201" t="s">
        <v>161</v>
      </c>
      <c r="E19" s="202">
        <v>5746</v>
      </c>
      <c r="F19" s="203">
        <v>4.74</v>
      </c>
      <c r="G19" s="203">
        <v>27236.04</v>
      </c>
      <c r="H19" s="203">
        <v>0</v>
      </c>
      <c r="I19" s="203">
        <f>ROUND(E19*H19,2)</f>
        <v>0</v>
      </c>
      <c r="J19" s="203">
        <v>4.74</v>
      </c>
      <c r="K19" s="203">
        <f>ROUND(E19*J19,2)</f>
        <v>27236.04</v>
      </c>
      <c r="L19" s="203">
        <v>21</v>
      </c>
      <c r="M19" s="203">
        <f>G19*(1+L19/100)</f>
        <v>32955.608399999997</v>
      </c>
      <c r="N19" s="203">
        <v>0</v>
      </c>
      <c r="O19" s="203">
        <f>ROUND(E19*N19,2)</f>
        <v>0</v>
      </c>
      <c r="P19" s="203">
        <v>0</v>
      </c>
      <c r="Q19" s="203">
        <f>ROUND(E19*P19,2)</f>
        <v>0</v>
      </c>
      <c r="R19" s="204" t="s">
        <v>130</v>
      </c>
      <c r="S19" s="204" t="s">
        <v>131</v>
      </c>
      <c r="T19" s="203" t="s">
        <v>132</v>
      </c>
      <c r="U19" s="203">
        <v>0</v>
      </c>
      <c r="V19" s="203">
        <f>ROUND(E19*U19,2)</f>
        <v>0</v>
      </c>
      <c r="W19" s="204"/>
      <c r="X19" s="204"/>
      <c r="Y19" s="205"/>
      <c r="Z19" s="205"/>
      <c r="AA19" s="205"/>
      <c r="AB19" s="205"/>
      <c r="AC19" s="205"/>
      <c r="AD19" s="205"/>
      <c r="AE19" s="205" t="s">
        <v>133</v>
      </c>
      <c r="AF19" s="205" t="s">
        <v>423</v>
      </c>
      <c r="AG19" s="205"/>
      <c r="AH19" s="206"/>
      <c r="AI19" s="206"/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08"/>
      <c r="B20" s="209" t="s">
        <v>424</v>
      </c>
      <c r="C20" s="209"/>
      <c r="D20" s="218"/>
      <c r="E20" s="218"/>
      <c r="F20" s="218"/>
      <c r="G20" s="218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2"/>
      <c r="S20" s="212"/>
      <c r="T20" s="211"/>
      <c r="U20" s="211"/>
      <c r="V20" s="211"/>
      <c r="W20" s="212"/>
      <c r="X20" s="212"/>
      <c r="Y20" s="205"/>
      <c r="Z20" s="205"/>
      <c r="AA20" s="205"/>
      <c r="AB20" s="205"/>
      <c r="AC20" s="205"/>
      <c r="AD20" s="205"/>
      <c r="AE20" s="205" t="s">
        <v>136</v>
      </c>
      <c r="AF20" s="205"/>
      <c r="AG20" s="205"/>
      <c r="AH20" s="206" t="str">
        <f>B20</f>
        <v>2x - uhrabání před výsevem</v>
      </c>
      <c r="AI20" s="206"/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08"/>
      <c r="B21" s="213" t="s">
        <v>422</v>
      </c>
      <c r="C21" s="214"/>
      <c r="D21" s="215"/>
      <c r="E21" s="216">
        <v>5746</v>
      </c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2"/>
      <c r="S21" s="212"/>
      <c r="T21" s="211"/>
      <c r="U21" s="211"/>
      <c r="V21" s="211"/>
      <c r="W21" s="212"/>
      <c r="X21" s="212"/>
      <c r="Y21" s="205"/>
      <c r="Z21" s="205"/>
      <c r="AA21" s="205"/>
      <c r="AB21" s="205"/>
      <c r="AC21" s="205"/>
      <c r="AD21" s="205"/>
      <c r="AE21" s="205" t="s">
        <v>138</v>
      </c>
      <c r="AF21" s="205">
        <v>5</v>
      </c>
      <c r="AG21" s="205"/>
      <c r="AH21" s="206"/>
      <c r="AI21" s="217" t="s">
        <v>422</v>
      </c>
      <c r="AJ21" s="207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ht="33.75" outlineLevel="1" x14ac:dyDescent="0.2">
      <c r="A22" s="199">
        <v>5</v>
      </c>
      <c r="B22" s="200" t="s">
        <v>425</v>
      </c>
      <c r="C22" s="200" t="s">
        <v>426</v>
      </c>
      <c r="D22" s="201" t="s">
        <v>161</v>
      </c>
      <c r="E22" s="202">
        <v>2873</v>
      </c>
      <c r="F22" s="203">
        <v>17.100000000000001</v>
      </c>
      <c r="G22" s="203">
        <v>49128.3</v>
      </c>
      <c r="H22" s="203">
        <v>0</v>
      </c>
      <c r="I22" s="203">
        <f>ROUND(E22*H22,2)</f>
        <v>0</v>
      </c>
      <c r="J22" s="203">
        <v>17.100000000000001</v>
      </c>
      <c r="K22" s="203">
        <f>ROUND(E22*J22,2)</f>
        <v>49128.3</v>
      </c>
      <c r="L22" s="203">
        <v>21</v>
      </c>
      <c r="M22" s="203">
        <f>G22*(1+L22/100)</f>
        <v>59445.243000000002</v>
      </c>
      <c r="N22" s="203">
        <v>0</v>
      </c>
      <c r="O22" s="203">
        <f>ROUND(E22*N22,2)</f>
        <v>0</v>
      </c>
      <c r="P22" s="203">
        <v>0</v>
      </c>
      <c r="Q22" s="203">
        <f>ROUND(E22*P22,2)</f>
        <v>0</v>
      </c>
      <c r="R22" s="204" t="s">
        <v>130</v>
      </c>
      <c r="S22" s="204" t="s">
        <v>131</v>
      </c>
      <c r="T22" s="203" t="s">
        <v>132</v>
      </c>
      <c r="U22" s="203">
        <v>0</v>
      </c>
      <c r="V22" s="203">
        <f>ROUND(E22*U22,2)</f>
        <v>0</v>
      </c>
      <c r="W22" s="204"/>
      <c r="X22" s="204"/>
      <c r="Y22" s="205"/>
      <c r="Z22" s="205"/>
      <c r="AA22" s="205"/>
      <c r="AB22" s="205"/>
      <c r="AC22" s="205"/>
      <c r="AD22" s="205"/>
      <c r="AE22" s="205" t="s">
        <v>133</v>
      </c>
      <c r="AF22" s="205" t="s">
        <v>427</v>
      </c>
      <c r="AG22" s="205"/>
      <c r="AH22" s="206"/>
      <c r="AI22" s="206"/>
      <c r="AJ22" s="207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08"/>
      <c r="B23" s="213" t="s">
        <v>428</v>
      </c>
      <c r="C23" s="214"/>
      <c r="D23" s="215"/>
      <c r="E23" s="216">
        <v>2873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2"/>
      <c r="S23" s="212"/>
      <c r="T23" s="211"/>
      <c r="U23" s="211"/>
      <c r="V23" s="211"/>
      <c r="W23" s="212"/>
      <c r="X23" s="212"/>
      <c r="Y23" s="205"/>
      <c r="Z23" s="205"/>
      <c r="AA23" s="205"/>
      <c r="AB23" s="205"/>
      <c r="AC23" s="205"/>
      <c r="AD23" s="205"/>
      <c r="AE23" s="205" t="s">
        <v>138</v>
      </c>
      <c r="AF23" s="205">
        <v>5</v>
      </c>
      <c r="AG23" s="205"/>
      <c r="AH23" s="206"/>
      <c r="AI23" s="217" t="s">
        <v>428</v>
      </c>
      <c r="AJ23" s="207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ht="22.5" outlineLevel="1" x14ac:dyDescent="0.2">
      <c r="A24" s="199">
        <v>6</v>
      </c>
      <c r="B24" s="200" t="s">
        <v>429</v>
      </c>
      <c r="C24" s="200" t="s">
        <v>430</v>
      </c>
      <c r="D24" s="201" t="s">
        <v>431</v>
      </c>
      <c r="E24" s="202">
        <v>86.19</v>
      </c>
      <c r="F24" s="203">
        <v>311.88</v>
      </c>
      <c r="G24" s="203">
        <v>26880.94</v>
      </c>
      <c r="H24" s="203">
        <v>202.52</v>
      </c>
      <c r="I24" s="203">
        <f>ROUND(E24*H24,2)</f>
        <v>17455.2</v>
      </c>
      <c r="J24" s="203">
        <v>109.36</v>
      </c>
      <c r="K24" s="203">
        <f>ROUND(E24*J24,2)</f>
        <v>9425.74</v>
      </c>
      <c r="L24" s="203">
        <v>21</v>
      </c>
      <c r="M24" s="203">
        <f>G24*(1+L24/100)</f>
        <v>32525.937399999999</v>
      </c>
      <c r="N24" s="203">
        <v>1E-3</v>
      </c>
      <c r="O24" s="203">
        <f>ROUND(E24*N24,2)</f>
        <v>0.09</v>
      </c>
      <c r="P24" s="203">
        <v>0</v>
      </c>
      <c r="Q24" s="203">
        <f>ROUND(E24*P24,2)</f>
        <v>0</v>
      </c>
      <c r="R24" s="204"/>
      <c r="S24" s="204" t="s">
        <v>131</v>
      </c>
      <c r="T24" s="203" t="s">
        <v>199</v>
      </c>
      <c r="U24" s="203">
        <v>0</v>
      </c>
      <c r="V24" s="203">
        <f>ROUND(E24*U24,2)</f>
        <v>0</v>
      </c>
      <c r="W24" s="204"/>
      <c r="X24" s="204"/>
      <c r="Y24" s="205"/>
      <c r="Z24" s="205"/>
      <c r="AA24" s="205"/>
      <c r="AB24" s="205"/>
      <c r="AC24" s="205"/>
      <c r="AD24" s="205"/>
      <c r="AE24" s="205" t="s">
        <v>155</v>
      </c>
      <c r="AF24" s="205" t="s">
        <v>432</v>
      </c>
      <c r="AG24" s="205"/>
      <c r="AH24" s="206"/>
      <c r="AI24" s="206"/>
      <c r="AJ24" s="207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08"/>
      <c r="B25" s="209" t="s">
        <v>433</v>
      </c>
      <c r="C25" s="209"/>
      <c r="D25" s="218"/>
      <c r="E25" s="218"/>
      <c r="F25" s="218"/>
      <c r="G25" s="218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2"/>
      <c r="S25" s="212"/>
      <c r="T25" s="211"/>
      <c r="U25" s="211"/>
      <c r="V25" s="211"/>
      <c r="W25" s="212"/>
      <c r="X25" s="212"/>
      <c r="Y25" s="205"/>
      <c r="Z25" s="205"/>
      <c r="AA25" s="205"/>
      <c r="AB25" s="205"/>
      <c r="AC25" s="205"/>
      <c r="AD25" s="205"/>
      <c r="AE25" s="205" t="s">
        <v>136</v>
      </c>
      <c r="AF25" s="205"/>
      <c r="AG25" s="205"/>
      <c r="AH25" s="206" t="str">
        <f>B25</f>
        <v>30g/m2</v>
      </c>
      <c r="AI25" s="206"/>
      <c r="AJ25" s="207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08"/>
      <c r="B26" s="213" t="s">
        <v>434</v>
      </c>
      <c r="C26" s="214"/>
      <c r="D26" s="215"/>
      <c r="E26" s="216">
        <v>86.19</v>
      </c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2"/>
      <c r="S26" s="212"/>
      <c r="T26" s="211"/>
      <c r="U26" s="211"/>
      <c r="V26" s="211"/>
      <c r="W26" s="212"/>
      <c r="X26" s="212"/>
      <c r="Y26" s="205"/>
      <c r="Z26" s="205"/>
      <c r="AA26" s="205"/>
      <c r="AB26" s="205"/>
      <c r="AC26" s="205"/>
      <c r="AD26" s="205"/>
      <c r="AE26" s="205" t="s">
        <v>138</v>
      </c>
      <c r="AF26" s="205">
        <v>5</v>
      </c>
      <c r="AG26" s="205"/>
      <c r="AH26" s="206"/>
      <c r="AI26" s="217" t="s">
        <v>434</v>
      </c>
      <c r="AJ26" s="207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ht="22.5" outlineLevel="1" x14ac:dyDescent="0.2">
      <c r="A27" s="199">
        <v>7</v>
      </c>
      <c r="B27" s="200" t="s">
        <v>179</v>
      </c>
      <c r="C27" s="200" t="s">
        <v>180</v>
      </c>
      <c r="D27" s="201" t="s">
        <v>161</v>
      </c>
      <c r="E27" s="202">
        <v>2873</v>
      </c>
      <c r="F27" s="203">
        <v>4.74</v>
      </c>
      <c r="G27" s="203">
        <v>13618.02</v>
      </c>
      <c r="H27" s="203">
        <v>0</v>
      </c>
      <c r="I27" s="203">
        <f>ROUND(E27*H27,2)</f>
        <v>0</v>
      </c>
      <c r="J27" s="203">
        <v>4.74</v>
      </c>
      <c r="K27" s="203">
        <f>ROUND(E27*J27,2)</f>
        <v>13618.02</v>
      </c>
      <c r="L27" s="203">
        <v>21</v>
      </c>
      <c r="M27" s="203">
        <f>G27*(1+L27/100)</f>
        <v>16477.804199999999</v>
      </c>
      <c r="N27" s="203">
        <v>0</v>
      </c>
      <c r="O27" s="203">
        <f>ROUND(E27*N27,2)</f>
        <v>0</v>
      </c>
      <c r="P27" s="203">
        <v>0</v>
      </c>
      <c r="Q27" s="203">
        <f>ROUND(E27*P27,2)</f>
        <v>0</v>
      </c>
      <c r="R27" s="204" t="s">
        <v>130</v>
      </c>
      <c r="S27" s="204" t="s">
        <v>131</v>
      </c>
      <c r="T27" s="203" t="s">
        <v>132</v>
      </c>
      <c r="U27" s="203">
        <v>0</v>
      </c>
      <c r="V27" s="203">
        <f>ROUND(E27*U27,2)</f>
        <v>0</v>
      </c>
      <c r="W27" s="204"/>
      <c r="X27" s="204"/>
      <c r="Y27" s="205"/>
      <c r="Z27" s="205"/>
      <c r="AA27" s="205"/>
      <c r="AB27" s="205"/>
      <c r="AC27" s="205"/>
      <c r="AD27" s="205"/>
      <c r="AE27" s="205" t="s">
        <v>133</v>
      </c>
      <c r="AF27" s="205" t="s">
        <v>435</v>
      </c>
      <c r="AG27" s="205"/>
      <c r="AH27" s="206"/>
      <c r="AI27" s="206"/>
      <c r="AJ27" s="207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08"/>
      <c r="B28" s="209" t="s">
        <v>436</v>
      </c>
      <c r="C28" s="209"/>
      <c r="D28" s="218"/>
      <c r="E28" s="218"/>
      <c r="F28" s="218"/>
      <c r="G28" s="218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2"/>
      <c r="S28" s="212"/>
      <c r="T28" s="211"/>
      <c r="U28" s="211"/>
      <c r="V28" s="211"/>
      <c r="W28" s="212"/>
      <c r="X28" s="212"/>
      <c r="Y28" s="205"/>
      <c r="Z28" s="205"/>
      <c r="AA28" s="205"/>
      <c r="AB28" s="205"/>
      <c r="AC28" s="205"/>
      <c r="AD28" s="205"/>
      <c r="AE28" s="205" t="s">
        <v>136</v>
      </c>
      <c r="AF28" s="205"/>
      <c r="AG28" s="205"/>
      <c r="AH28" s="206" t="str">
        <f>B28</f>
        <v>1x - zapravení osiva</v>
      </c>
      <c r="AI28" s="206"/>
      <c r="AJ28" s="207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08"/>
      <c r="B29" s="213" t="s">
        <v>428</v>
      </c>
      <c r="C29" s="214"/>
      <c r="D29" s="215"/>
      <c r="E29" s="216">
        <v>2873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  <c r="S29" s="212"/>
      <c r="T29" s="211"/>
      <c r="U29" s="211"/>
      <c r="V29" s="211"/>
      <c r="W29" s="212"/>
      <c r="X29" s="212"/>
      <c r="Y29" s="205"/>
      <c r="Z29" s="205"/>
      <c r="AA29" s="205"/>
      <c r="AB29" s="205"/>
      <c r="AC29" s="205"/>
      <c r="AD29" s="205"/>
      <c r="AE29" s="205" t="s">
        <v>138</v>
      </c>
      <c r="AF29" s="205">
        <v>5</v>
      </c>
      <c r="AG29" s="205"/>
      <c r="AH29" s="206"/>
      <c r="AI29" s="217" t="s">
        <v>428</v>
      </c>
      <c r="AJ29" s="207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ht="22.5" outlineLevel="1" x14ac:dyDescent="0.2">
      <c r="A30" s="199">
        <v>8</v>
      </c>
      <c r="B30" s="200" t="s">
        <v>437</v>
      </c>
      <c r="C30" s="200" t="s">
        <v>438</v>
      </c>
      <c r="D30" s="201" t="s">
        <v>161</v>
      </c>
      <c r="E30" s="202">
        <v>5746</v>
      </c>
      <c r="F30" s="203">
        <v>0.53</v>
      </c>
      <c r="G30" s="203">
        <v>3045.38</v>
      </c>
      <c r="H30" s="203">
        <v>0</v>
      </c>
      <c r="I30" s="203">
        <f>ROUND(E30*H30,2)</f>
        <v>0</v>
      </c>
      <c r="J30" s="203">
        <v>0.53</v>
      </c>
      <c r="K30" s="203">
        <f>ROUND(E30*J30,2)</f>
        <v>3045.38</v>
      </c>
      <c r="L30" s="203">
        <v>21</v>
      </c>
      <c r="M30" s="203">
        <f>G30*(1+L30/100)</f>
        <v>3684.9097999999999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4" t="s">
        <v>130</v>
      </c>
      <c r="S30" s="204" t="s">
        <v>131</v>
      </c>
      <c r="T30" s="203" t="s">
        <v>132</v>
      </c>
      <c r="U30" s="203">
        <v>0</v>
      </c>
      <c r="V30" s="203">
        <f>ROUND(E30*U30,2)</f>
        <v>0</v>
      </c>
      <c r="W30" s="204"/>
      <c r="X30" s="204"/>
      <c r="Y30" s="205"/>
      <c r="Z30" s="205"/>
      <c r="AA30" s="205"/>
      <c r="AB30" s="205"/>
      <c r="AC30" s="205"/>
      <c r="AD30" s="205"/>
      <c r="AE30" s="205" t="s">
        <v>133</v>
      </c>
      <c r="AF30" s="205" t="s">
        <v>439</v>
      </c>
      <c r="AG30" s="205"/>
      <c r="AH30" s="206"/>
      <c r="AI30" s="206"/>
      <c r="AJ30" s="207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08"/>
      <c r="B31" s="209" t="s">
        <v>177</v>
      </c>
      <c r="C31" s="209"/>
      <c r="D31" s="218"/>
      <c r="E31" s="218"/>
      <c r="F31" s="218"/>
      <c r="G31" s="218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2"/>
      <c r="S31" s="212"/>
      <c r="T31" s="211"/>
      <c r="U31" s="211"/>
      <c r="V31" s="211"/>
      <c r="W31" s="212"/>
      <c r="X31" s="212"/>
      <c r="Y31" s="205"/>
      <c r="Z31" s="205"/>
      <c r="AA31" s="205"/>
      <c r="AB31" s="205"/>
      <c r="AC31" s="205"/>
      <c r="AD31" s="205"/>
      <c r="AE31" s="205" t="s">
        <v>136</v>
      </c>
      <c r="AF31" s="205"/>
      <c r="AG31" s="205"/>
      <c r="AH31" s="206" t="str">
        <f>B31</f>
        <v>opakování 2x</v>
      </c>
      <c r="AI31" s="206"/>
      <c r="AJ31" s="207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08"/>
      <c r="B32" s="213" t="s">
        <v>440</v>
      </c>
      <c r="C32" s="214"/>
      <c r="D32" s="215"/>
      <c r="E32" s="216">
        <v>5746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2"/>
      <c r="S32" s="212"/>
      <c r="T32" s="211"/>
      <c r="U32" s="211"/>
      <c r="V32" s="211"/>
      <c r="W32" s="212"/>
      <c r="X32" s="212"/>
      <c r="Y32" s="205"/>
      <c r="Z32" s="205"/>
      <c r="AA32" s="205"/>
      <c r="AB32" s="205"/>
      <c r="AC32" s="205"/>
      <c r="AD32" s="205"/>
      <c r="AE32" s="205" t="s">
        <v>138</v>
      </c>
      <c r="AF32" s="205">
        <v>5</v>
      </c>
      <c r="AG32" s="205"/>
      <c r="AH32" s="206"/>
      <c r="AI32" s="217" t="s">
        <v>440</v>
      </c>
      <c r="AJ32" s="207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199">
        <v>9</v>
      </c>
      <c r="B33" s="200" t="s">
        <v>441</v>
      </c>
      <c r="C33" s="200" t="s">
        <v>442</v>
      </c>
      <c r="D33" s="201" t="s">
        <v>203</v>
      </c>
      <c r="E33" s="202">
        <v>130</v>
      </c>
      <c r="F33" s="203">
        <v>467</v>
      </c>
      <c r="G33" s="203">
        <v>60710</v>
      </c>
      <c r="H33" s="203">
        <v>49.21</v>
      </c>
      <c r="I33" s="203">
        <f>ROUND(E33*H33,2)</f>
        <v>6397.3</v>
      </c>
      <c r="J33" s="203">
        <v>417.79</v>
      </c>
      <c r="K33" s="203">
        <f>ROUND(E33*J33,2)</f>
        <v>54312.7</v>
      </c>
      <c r="L33" s="203">
        <v>21</v>
      </c>
      <c r="M33" s="203">
        <f>G33*(1+L33/100)</f>
        <v>73459.099999999991</v>
      </c>
      <c r="N33" s="203">
        <v>2.2000000000000001E-4</v>
      </c>
      <c r="O33" s="203">
        <f>ROUND(E33*N33,2)</f>
        <v>0.03</v>
      </c>
      <c r="P33" s="203">
        <v>0</v>
      </c>
      <c r="Q33" s="203">
        <f>ROUND(E33*P33,2)</f>
        <v>0</v>
      </c>
      <c r="R33" s="204"/>
      <c r="S33" s="204" t="s">
        <v>131</v>
      </c>
      <c r="T33" s="203" t="s">
        <v>154</v>
      </c>
      <c r="U33" s="203">
        <v>0.78900000000000003</v>
      </c>
      <c r="V33" s="203">
        <f>ROUND(E33*U33,2)</f>
        <v>102.57</v>
      </c>
      <c r="W33" s="204"/>
      <c r="X33" s="204"/>
      <c r="Y33" s="205"/>
      <c r="Z33" s="205"/>
      <c r="AA33" s="205"/>
      <c r="AB33" s="205"/>
      <c r="AC33" s="205"/>
      <c r="AD33" s="205"/>
      <c r="AE33" s="205" t="s">
        <v>133</v>
      </c>
      <c r="AF33" s="205" t="s">
        <v>443</v>
      </c>
      <c r="AG33" s="205"/>
      <c r="AH33" s="206"/>
      <c r="AI33" s="206"/>
      <c r="AJ33" s="207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ht="22.5" outlineLevel="1" x14ac:dyDescent="0.2">
      <c r="A34" s="199">
        <v>10</v>
      </c>
      <c r="B34" s="200" t="s">
        <v>444</v>
      </c>
      <c r="C34" s="200" t="s">
        <v>445</v>
      </c>
      <c r="D34" s="201" t="s">
        <v>255</v>
      </c>
      <c r="E34" s="202">
        <v>130</v>
      </c>
      <c r="F34" s="203">
        <v>177.1</v>
      </c>
      <c r="G34" s="203">
        <v>23023</v>
      </c>
      <c r="H34" s="203">
        <v>115</v>
      </c>
      <c r="I34" s="203">
        <f>ROUND(E34*H34,2)</f>
        <v>14950</v>
      </c>
      <c r="J34" s="203">
        <v>62.1</v>
      </c>
      <c r="K34" s="203">
        <f>ROUND(E34*J34,2)</f>
        <v>8073</v>
      </c>
      <c r="L34" s="203">
        <v>21</v>
      </c>
      <c r="M34" s="203">
        <f>G34*(1+L34/100)</f>
        <v>27857.829999999998</v>
      </c>
      <c r="N34" s="203">
        <v>1.5E-3</v>
      </c>
      <c r="O34" s="203">
        <f>ROUND(E34*N34,2)</f>
        <v>0.2</v>
      </c>
      <c r="P34" s="203">
        <v>0</v>
      </c>
      <c r="Q34" s="203">
        <f>ROUND(E34*P34,2)</f>
        <v>0</v>
      </c>
      <c r="R34" s="204"/>
      <c r="S34" s="204" t="s">
        <v>131</v>
      </c>
      <c r="T34" s="203" t="s">
        <v>199</v>
      </c>
      <c r="U34" s="203">
        <v>0</v>
      </c>
      <c r="V34" s="203">
        <f>ROUND(E34*U34,2)</f>
        <v>0</v>
      </c>
      <c r="W34" s="204"/>
      <c r="X34" s="204"/>
      <c r="Y34" s="205"/>
      <c r="Z34" s="205"/>
      <c r="AA34" s="205"/>
      <c r="AB34" s="205"/>
      <c r="AC34" s="205"/>
      <c r="AD34" s="205"/>
      <c r="AE34" s="205" t="s">
        <v>155</v>
      </c>
      <c r="AF34" s="205" t="s">
        <v>446</v>
      </c>
      <c r="AG34" s="205"/>
      <c r="AH34" s="206"/>
      <c r="AI34" s="206"/>
      <c r="AJ34" s="207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08"/>
      <c r="B35" s="213" t="s">
        <v>447</v>
      </c>
      <c r="C35" s="214"/>
      <c r="D35" s="215"/>
      <c r="E35" s="216">
        <v>130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2"/>
      <c r="S35" s="212"/>
      <c r="T35" s="211"/>
      <c r="U35" s="211"/>
      <c r="V35" s="211"/>
      <c r="W35" s="212"/>
      <c r="X35" s="212"/>
      <c r="Y35" s="205"/>
      <c r="Z35" s="205"/>
      <c r="AA35" s="205"/>
      <c r="AB35" s="205"/>
      <c r="AC35" s="205"/>
      <c r="AD35" s="205"/>
      <c r="AE35" s="205" t="s">
        <v>138</v>
      </c>
      <c r="AF35" s="205">
        <v>5</v>
      </c>
      <c r="AG35" s="205"/>
      <c r="AH35" s="206"/>
      <c r="AI35" s="217" t="s">
        <v>447</v>
      </c>
      <c r="AJ35" s="207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199">
        <v>11</v>
      </c>
      <c r="B36" s="200" t="s">
        <v>448</v>
      </c>
      <c r="C36" s="200" t="s">
        <v>449</v>
      </c>
      <c r="D36" s="201" t="s">
        <v>198</v>
      </c>
      <c r="E36" s="202">
        <v>207</v>
      </c>
      <c r="F36" s="203">
        <v>49</v>
      </c>
      <c r="G36" s="203">
        <v>10143</v>
      </c>
      <c r="H36" s="203">
        <v>0</v>
      </c>
      <c r="I36" s="203">
        <f>ROUND(E36*H36,2)</f>
        <v>0</v>
      </c>
      <c r="J36" s="203">
        <v>49</v>
      </c>
      <c r="K36" s="203">
        <f>ROUND(E36*J36,2)</f>
        <v>10143</v>
      </c>
      <c r="L36" s="203">
        <v>21</v>
      </c>
      <c r="M36" s="203">
        <f>G36*(1+L36/100)</f>
        <v>12273.029999999999</v>
      </c>
      <c r="N36" s="203">
        <v>5.0000000000000001E-4</v>
      </c>
      <c r="O36" s="203">
        <f>ROUND(E36*N36,2)</f>
        <v>0.1</v>
      </c>
      <c r="P36" s="203">
        <v>0</v>
      </c>
      <c r="Q36" s="203">
        <f>ROUND(E36*P36,2)</f>
        <v>0</v>
      </c>
      <c r="R36" s="204"/>
      <c r="S36" s="204" t="s">
        <v>131</v>
      </c>
      <c r="T36" s="203" t="s">
        <v>154</v>
      </c>
      <c r="U36" s="203">
        <v>0</v>
      </c>
      <c r="V36" s="203">
        <f>ROUND(E36*U36,2)</f>
        <v>0</v>
      </c>
      <c r="W36" s="204"/>
      <c r="X36" s="204"/>
      <c r="Y36" s="205"/>
      <c r="Z36" s="205"/>
      <c r="AA36" s="205"/>
      <c r="AB36" s="205"/>
      <c r="AC36" s="205"/>
      <c r="AD36" s="205"/>
      <c r="AE36" s="205" t="s">
        <v>133</v>
      </c>
      <c r="AF36" s="205" t="s">
        <v>450</v>
      </c>
      <c r="AG36" s="205"/>
      <c r="AH36" s="206"/>
      <c r="AI36" s="206"/>
      <c r="AJ36" s="207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08"/>
      <c r="B37" s="209" t="s">
        <v>451</v>
      </c>
      <c r="C37" s="209"/>
      <c r="D37" s="218"/>
      <c r="E37" s="218"/>
      <c r="F37" s="218"/>
      <c r="G37" s="218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2"/>
      <c r="S37" s="212"/>
      <c r="T37" s="211"/>
      <c r="U37" s="211"/>
      <c r="V37" s="211"/>
      <c r="W37" s="212"/>
      <c r="X37" s="212"/>
      <c r="Y37" s="205"/>
      <c r="Z37" s="205"/>
      <c r="AA37" s="205"/>
      <c r="AB37" s="205"/>
      <c r="AC37" s="205"/>
      <c r="AD37" s="205"/>
      <c r="AE37" s="205" t="s">
        <v>136</v>
      </c>
      <c r="AF37" s="205"/>
      <c r="AG37" s="205"/>
      <c r="AH37" s="206" t="str">
        <f>B37</f>
        <v>15% provis a prořez</v>
      </c>
      <c r="AI37" s="206"/>
      <c r="AJ37" s="207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199">
        <v>12</v>
      </c>
      <c r="B38" s="200" t="s">
        <v>370</v>
      </c>
      <c r="C38" s="200" t="s">
        <v>371</v>
      </c>
      <c r="D38" s="201" t="s">
        <v>147</v>
      </c>
      <c r="E38" s="202">
        <v>0.41472999999999999</v>
      </c>
      <c r="F38" s="203">
        <v>1372</v>
      </c>
      <c r="G38" s="203">
        <v>569.01</v>
      </c>
      <c r="H38" s="203">
        <v>0</v>
      </c>
      <c r="I38" s="203">
        <f>ROUND(E38*H38,2)</f>
        <v>0</v>
      </c>
      <c r="J38" s="203">
        <v>1372</v>
      </c>
      <c r="K38" s="203">
        <f>ROUND(E38*J38,2)</f>
        <v>569.01</v>
      </c>
      <c r="L38" s="203">
        <v>21</v>
      </c>
      <c r="M38" s="203">
        <f>G38*(1+L38/100)</f>
        <v>688.50209999999993</v>
      </c>
      <c r="N38" s="203">
        <v>0</v>
      </c>
      <c r="O38" s="203">
        <f>ROUND(E38*N38,2)</f>
        <v>0</v>
      </c>
      <c r="P38" s="203">
        <v>0</v>
      </c>
      <c r="Q38" s="203">
        <f>ROUND(E38*P38,2)</f>
        <v>0</v>
      </c>
      <c r="R38" s="204" t="s">
        <v>372</v>
      </c>
      <c r="S38" s="204" t="s">
        <v>142</v>
      </c>
      <c r="T38" s="203" t="s">
        <v>142</v>
      </c>
      <c r="U38" s="203">
        <v>1.925</v>
      </c>
      <c r="V38" s="203">
        <f>ROUND(E38*U38,2)</f>
        <v>0.8</v>
      </c>
      <c r="W38" s="204"/>
      <c r="X38" s="204"/>
      <c r="Y38" s="205"/>
      <c r="Z38" s="205"/>
      <c r="AA38" s="205"/>
      <c r="AB38" s="205"/>
      <c r="AC38" s="205"/>
      <c r="AD38" s="205"/>
      <c r="AE38" s="205" t="s">
        <v>373</v>
      </c>
      <c r="AF38" s="205" t="s">
        <v>452</v>
      </c>
      <c r="AG38" s="205"/>
      <c r="AH38" s="206"/>
      <c r="AI38" s="206"/>
      <c r="AJ38" s="207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08"/>
      <c r="B39" s="213" t="s">
        <v>375</v>
      </c>
      <c r="C39" s="214"/>
      <c r="D39" s="215"/>
      <c r="E39" s="216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2"/>
      <c r="S39" s="212"/>
      <c r="T39" s="211"/>
      <c r="U39" s="211"/>
      <c r="V39" s="211"/>
      <c r="W39" s="212"/>
      <c r="X39" s="212"/>
      <c r="Y39" s="205"/>
      <c r="Z39" s="205"/>
      <c r="AA39" s="205"/>
      <c r="AB39" s="205"/>
      <c r="AC39" s="205"/>
      <c r="AD39" s="205"/>
      <c r="AE39" s="205" t="s">
        <v>138</v>
      </c>
      <c r="AF39" s="205">
        <v>0</v>
      </c>
      <c r="AG39" s="205"/>
      <c r="AH39" s="206"/>
      <c r="AI39" s="217" t="s">
        <v>375</v>
      </c>
      <c r="AJ39" s="207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08"/>
      <c r="B40" s="213" t="s">
        <v>453</v>
      </c>
      <c r="C40" s="214"/>
      <c r="D40" s="215"/>
      <c r="E40" s="216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2"/>
      <c r="S40" s="212"/>
      <c r="T40" s="211"/>
      <c r="U40" s="211"/>
      <c r="V40" s="211"/>
      <c r="W40" s="212"/>
      <c r="X40" s="212"/>
      <c r="Y40" s="205"/>
      <c r="Z40" s="205"/>
      <c r="AA40" s="205"/>
      <c r="AB40" s="205"/>
      <c r="AC40" s="205"/>
      <c r="AD40" s="205"/>
      <c r="AE40" s="205" t="s">
        <v>138</v>
      </c>
      <c r="AF40" s="205">
        <v>0</v>
      </c>
      <c r="AG40" s="205"/>
      <c r="AH40" s="206"/>
      <c r="AI40" s="217" t="s">
        <v>453</v>
      </c>
      <c r="AJ40" s="207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08"/>
      <c r="B41" s="213" t="s">
        <v>454</v>
      </c>
      <c r="C41" s="214"/>
      <c r="D41" s="215"/>
      <c r="E41" s="216">
        <v>0.41472999999999999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2"/>
      <c r="S41" s="212"/>
      <c r="T41" s="211"/>
      <c r="U41" s="211"/>
      <c r="V41" s="211"/>
      <c r="W41" s="212"/>
      <c r="X41" s="212"/>
      <c r="Y41" s="205"/>
      <c r="Z41" s="205"/>
      <c r="AA41" s="205"/>
      <c r="AB41" s="205"/>
      <c r="AC41" s="205"/>
      <c r="AD41" s="205"/>
      <c r="AE41" s="205" t="s">
        <v>138</v>
      </c>
      <c r="AF41" s="205">
        <v>0</v>
      </c>
      <c r="AG41" s="205"/>
      <c r="AH41" s="206"/>
      <c r="AI41" s="217" t="s">
        <v>454</v>
      </c>
      <c r="AJ41" s="207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x14ac:dyDescent="0.2">
      <c r="A42" s="171"/>
      <c r="B42" s="184"/>
      <c r="C42" s="184"/>
      <c r="D42" s="186"/>
      <c r="E42" s="187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9"/>
      <c r="S42" s="189"/>
      <c r="T42" s="188"/>
      <c r="U42" s="188"/>
      <c r="V42" s="188"/>
      <c r="W42" s="189"/>
      <c r="X42" s="189"/>
      <c r="AC42">
        <v>12</v>
      </c>
      <c r="AD42">
        <v>21</v>
      </c>
      <c r="AH42" s="197"/>
      <c r="AI42" s="197"/>
      <c r="AJ42" s="198"/>
    </row>
    <row r="43" spans="1:60" x14ac:dyDescent="0.2">
      <c r="A43" s="220"/>
      <c r="B43" s="221"/>
      <c r="C43" s="221"/>
      <c r="D43" s="222"/>
      <c r="E43" s="205"/>
      <c r="F43" s="205"/>
      <c r="G43" s="205"/>
      <c r="AE43" t="s">
        <v>382</v>
      </c>
    </row>
    <row r="44" spans="1:60" x14ac:dyDescent="0.2">
      <c r="A44" s="164"/>
      <c r="D44" s="8"/>
    </row>
    <row r="45" spans="1:60" x14ac:dyDescent="0.2">
      <c r="A45" s="164"/>
      <c r="D45" s="8"/>
    </row>
    <row r="46" spans="1:60" x14ac:dyDescent="0.2">
      <c r="A46" s="164"/>
      <c r="D46" s="8"/>
    </row>
    <row r="47" spans="1:60" x14ac:dyDescent="0.2">
      <c r="A47" s="164"/>
      <c r="D47" s="8"/>
    </row>
    <row r="48" spans="1:60" x14ac:dyDescent="0.2">
      <c r="A48" s="164"/>
      <c r="D48" s="8"/>
    </row>
    <row r="49" spans="1:4" x14ac:dyDescent="0.2">
      <c r="A49" s="164"/>
      <c r="D49" s="8"/>
    </row>
    <row r="50" spans="1:4" x14ac:dyDescent="0.2">
      <c r="A50" s="164"/>
      <c r="D50" s="8"/>
    </row>
    <row r="51" spans="1:4" x14ac:dyDescent="0.2">
      <c r="A51" s="164"/>
      <c r="D51" s="8"/>
    </row>
    <row r="52" spans="1:4" x14ac:dyDescent="0.2">
      <c r="A52" s="164"/>
      <c r="D52" s="8"/>
    </row>
    <row r="53" spans="1:4" x14ac:dyDescent="0.2">
      <c r="A53" s="164"/>
      <c r="D53" s="8"/>
    </row>
    <row r="54" spans="1:4" x14ac:dyDescent="0.2">
      <c r="A54" s="164"/>
      <c r="D54" s="8"/>
    </row>
    <row r="55" spans="1:4" x14ac:dyDescent="0.2">
      <c r="A55" s="164"/>
      <c r="D55" s="8"/>
    </row>
    <row r="56" spans="1:4" x14ac:dyDescent="0.2">
      <c r="A56" s="164"/>
      <c r="D56" s="8"/>
    </row>
    <row r="57" spans="1:4" x14ac:dyDescent="0.2">
      <c r="A57" s="164"/>
      <c r="D57" s="8"/>
    </row>
    <row r="58" spans="1:4" x14ac:dyDescent="0.2">
      <c r="A58" s="164"/>
      <c r="D58" s="8"/>
    </row>
    <row r="59" spans="1:4" x14ac:dyDescent="0.2">
      <c r="A59" s="164"/>
      <c r="D59" s="8"/>
    </row>
    <row r="60" spans="1:4" x14ac:dyDescent="0.2">
      <c r="A60" s="164"/>
      <c r="D60" s="8"/>
    </row>
    <row r="61" spans="1:4" x14ac:dyDescent="0.2">
      <c r="A61" s="164"/>
      <c r="D61" s="8"/>
    </row>
    <row r="62" spans="1:4" x14ac:dyDescent="0.2">
      <c r="A62" s="164"/>
      <c r="D62" s="8"/>
    </row>
    <row r="63" spans="1:4" x14ac:dyDescent="0.2">
      <c r="A63" s="164"/>
      <c r="D63" s="8"/>
    </row>
    <row r="64" spans="1:4" x14ac:dyDescent="0.2">
      <c r="A64" s="164"/>
      <c r="D64" s="8"/>
    </row>
    <row r="65" spans="1:4" x14ac:dyDescent="0.2">
      <c r="A65" s="164"/>
      <c r="D65" s="8"/>
    </row>
    <row r="66" spans="1:4" x14ac:dyDescent="0.2">
      <c r="A66" s="164"/>
      <c r="D66" s="8"/>
    </row>
    <row r="67" spans="1:4" x14ac:dyDescent="0.2">
      <c r="A67" s="164"/>
      <c r="D67" s="8"/>
    </row>
    <row r="68" spans="1:4" x14ac:dyDescent="0.2">
      <c r="A68" s="164"/>
      <c r="D68" s="8"/>
    </row>
    <row r="69" spans="1:4" x14ac:dyDescent="0.2">
      <c r="A69" s="164"/>
      <c r="D69" s="8"/>
    </row>
    <row r="70" spans="1:4" x14ac:dyDescent="0.2">
      <c r="A70" s="164"/>
      <c r="D70" s="8"/>
    </row>
    <row r="71" spans="1:4" x14ac:dyDescent="0.2">
      <c r="A71" s="164"/>
      <c r="D71" s="8"/>
    </row>
    <row r="72" spans="1:4" x14ac:dyDescent="0.2">
      <c r="A72" s="164"/>
      <c r="D72" s="8"/>
    </row>
    <row r="73" spans="1:4" x14ac:dyDescent="0.2">
      <c r="A73" s="164"/>
      <c r="D73" s="8"/>
    </row>
    <row r="74" spans="1:4" x14ac:dyDescent="0.2">
      <c r="A74" s="164"/>
      <c r="D74" s="8"/>
    </row>
    <row r="75" spans="1:4" x14ac:dyDescent="0.2">
      <c r="A75" s="164"/>
      <c r="D75" s="8"/>
    </row>
    <row r="76" spans="1:4" x14ac:dyDescent="0.2">
      <c r="A76" s="164"/>
      <c r="D76" s="8"/>
    </row>
    <row r="77" spans="1:4" x14ac:dyDescent="0.2">
      <c r="A77" s="164"/>
      <c r="D77" s="8"/>
    </row>
    <row r="78" spans="1:4" x14ac:dyDescent="0.2">
      <c r="A78" s="164"/>
      <c r="D78" s="8"/>
    </row>
    <row r="79" spans="1:4" x14ac:dyDescent="0.2">
      <c r="A79" s="164"/>
      <c r="D79" s="8"/>
    </row>
    <row r="80" spans="1:4" x14ac:dyDescent="0.2">
      <c r="A80" s="164"/>
      <c r="D80" s="8"/>
    </row>
    <row r="81" spans="1:4" x14ac:dyDescent="0.2">
      <c r="A81" s="164"/>
      <c r="D81" s="8"/>
    </row>
    <row r="82" spans="1:4" x14ac:dyDescent="0.2">
      <c r="A82" s="164"/>
      <c r="D82" s="8"/>
    </row>
    <row r="83" spans="1:4" x14ac:dyDescent="0.2">
      <c r="A83" s="164"/>
      <c r="D83" s="8"/>
    </row>
    <row r="84" spans="1:4" x14ac:dyDescent="0.2">
      <c r="A84" s="164"/>
      <c r="D84" s="8"/>
    </row>
    <row r="85" spans="1:4" x14ac:dyDescent="0.2">
      <c r="A85" s="164"/>
      <c r="D85" s="8"/>
    </row>
    <row r="86" spans="1:4" x14ac:dyDescent="0.2">
      <c r="A86" s="164"/>
      <c r="D86" s="8"/>
    </row>
    <row r="87" spans="1:4" x14ac:dyDescent="0.2">
      <c r="A87" s="164"/>
      <c r="D87" s="8"/>
    </row>
    <row r="88" spans="1:4" x14ac:dyDescent="0.2">
      <c r="A88" s="164"/>
      <c r="D88" s="8"/>
    </row>
    <row r="89" spans="1:4" x14ac:dyDescent="0.2">
      <c r="A89" s="164"/>
      <c r="D89" s="8"/>
    </row>
    <row r="90" spans="1:4" x14ac:dyDescent="0.2">
      <c r="A90" s="164"/>
      <c r="D90" s="8"/>
    </row>
    <row r="91" spans="1:4" x14ac:dyDescent="0.2">
      <c r="A91" s="164"/>
      <c r="D91" s="8"/>
    </row>
    <row r="92" spans="1:4" x14ac:dyDescent="0.2">
      <c r="A92" s="164"/>
      <c r="D92" s="8"/>
    </row>
    <row r="93" spans="1:4" x14ac:dyDescent="0.2">
      <c r="A93" s="164"/>
      <c r="D93" s="8"/>
    </row>
    <row r="94" spans="1:4" x14ac:dyDescent="0.2">
      <c r="A94" s="164"/>
      <c r="D94" s="8"/>
    </row>
    <row r="95" spans="1:4" x14ac:dyDescent="0.2">
      <c r="A95" s="164"/>
      <c r="D95" s="8"/>
    </row>
    <row r="96" spans="1:4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14">
    <mergeCell ref="B31:G31"/>
    <mergeCell ref="B37:G37"/>
    <mergeCell ref="C7:G7"/>
    <mergeCell ref="B14:G14"/>
    <mergeCell ref="B17:G17"/>
    <mergeCell ref="B20:G20"/>
    <mergeCell ref="B25:G25"/>
    <mergeCell ref="B28:G28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4EBB-10CC-4F45-9095-518076017607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66" t="s">
        <v>97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ht="15.95" customHeight="1" x14ac:dyDescent="0.2">
      <c r="A7" s="174" t="s">
        <v>97</v>
      </c>
      <c r="B7" s="175" t="s">
        <v>61</v>
      </c>
      <c r="C7" s="176" t="s">
        <v>62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100</v>
      </c>
    </row>
    <row r="8" spans="1:60" x14ac:dyDescent="0.2">
      <c r="A8" s="164"/>
      <c r="D8" s="8"/>
    </row>
    <row r="9" spans="1:60" ht="38.25" x14ac:dyDescent="0.2">
      <c r="A9" s="178" t="s">
        <v>101</v>
      </c>
      <c r="B9" s="181" t="s">
        <v>102</v>
      </c>
      <c r="C9" s="181" t="s">
        <v>103</v>
      </c>
      <c r="D9" s="179" t="s">
        <v>104</v>
      </c>
      <c r="E9" s="180" t="s">
        <v>105</v>
      </c>
      <c r="F9" s="182" t="s">
        <v>106</v>
      </c>
      <c r="G9" s="180" t="s">
        <v>28</v>
      </c>
      <c r="H9" s="183" t="s">
        <v>29</v>
      </c>
      <c r="I9" s="183" t="s">
        <v>110</v>
      </c>
      <c r="J9" s="183" t="s">
        <v>30</v>
      </c>
      <c r="K9" s="183" t="s">
        <v>111</v>
      </c>
      <c r="L9" s="183" t="s">
        <v>112</v>
      </c>
      <c r="M9" s="183" t="s">
        <v>113</v>
      </c>
      <c r="N9" s="183" t="s">
        <v>114</v>
      </c>
      <c r="O9" s="183" t="s">
        <v>115</v>
      </c>
      <c r="P9" s="183" t="s">
        <v>116</v>
      </c>
      <c r="Q9" s="183" t="s">
        <v>117</v>
      </c>
      <c r="R9" s="183" t="s">
        <v>118</v>
      </c>
      <c r="S9" s="183" t="s">
        <v>119</v>
      </c>
      <c r="T9" s="183" t="s">
        <v>120</v>
      </c>
      <c r="U9" s="183" t="s">
        <v>121</v>
      </c>
      <c r="V9" s="183" t="s">
        <v>122</v>
      </c>
      <c r="W9" s="183" t="s">
        <v>123</v>
      </c>
      <c r="X9" s="183" t="s">
        <v>124</v>
      </c>
      <c r="Y9" s="19"/>
      <c r="Z9" s="19"/>
      <c r="AA9" s="19"/>
      <c r="AB9" s="19"/>
      <c r="AC9" s="19"/>
      <c r="AD9" s="19" t="s">
        <v>109</v>
      </c>
      <c r="AE9" s="19" t="s">
        <v>107</v>
      </c>
      <c r="AF9" t="s">
        <v>108</v>
      </c>
    </row>
    <row r="10" spans="1:60" x14ac:dyDescent="0.2">
      <c r="A10" s="171"/>
      <c r="B10" s="184"/>
      <c r="C10" s="184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9"/>
      <c r="T10" s="188"/>
      <c r="U10" s="188"/>
      <c r="V10" s="188"/>
      <c r="W10" s="189"/>
      <c r="X10" s="189"/>
      <c r="AH10" s="197"/>
      <c r="AI10" s="197"/>
      <c r="AJ10" s="198"/>
    </row>
    <row r="11" spans="1:60" x14ac:dyDescent="0.2">
      <c r="A11" s="185" t="s">
        <v>125</v>
      </c>
      <c r="B11" s="190" t="s">
        <v>85</v>
      </c>
      <c r="C11" s="190" t="s">
        <v>86</v>
      </c>
      <c r="D11" s="191"/>
      <c r="E11" s="192"/>
      <c r="F11" s="193"/>
      <c r="G11" s="194">
        <f>SUMIF(AE12:AE29,"&lt;&gt;NOR",G12:G29)</f>
        <v>65470.6</v>
      </c>
      <c r="H11" s="193"/>
      <c r="I11" s="193">
        <f>SUM(I12:I29)</f>
        <v>800.48</v>
      </c>
      <c r="J11" s="193"/>
      <c r="K11" s="193">
        <f>SUM(K12:K29)</f>
        <v>64670.11</v>
      </c>
      <c r="L11" s="193"/>
      <c r="M11" s="193">
        <f>SUM(M12:M29)</f>
        <v>79219.426000000007</v>
      </c>
      <c r="N11" s="193"/>
      <c r="O11" s="193">
        <f>SUM(O12:O29)</f>
        <v>0</v>
      </c>
      <c r="P11" s="193"/>
      <c r="Q11" s="193">
        <f>SUM(Q12:Q29)</f>
        <v>0</v>
      </c>
      <c r="R11" s="195"/>
      <c r="S11" s="195"/>
      <c r="T11" s="193"/>
      <c r="U11" s="193"/>
      <c r="V11" s="193">
        <f>SUM(V12:V29)</f>
        <v>0</v>
      </c>
      <c r="W11" s="195"/>
      <c r="X11" s="196"/>
      <c r="AE11" t="s">
        <v>126</v>
      </c>
      <c r="AH11" s="197"/>
      <c r="AI11" s="197"/>
      <c r="AJ11" s="198"/>
    </row>
    <row r="12" spans="1:60" outlineLevel="1" x14ac:dyDescent="0.2">
      <c r="A12" s="199">
        <v>1</v>
      </c>
      <c r="B12" s="200" t="s">
        <v>455</v>
      </c>
      <c r="C12" s="200" t="s">
        <v>456</v>
      </c>
      <c r="D12" s="201" t="s">
        <v>161</v>
      </c>
      <c r="E12" s="202">
        <v>681</v>
      </c>
      <c r="F12" s="203">
        <v>40.5</v>
      </c>
      <c r="G12" s="203">
        <v>27580.5</v>
      </c>
      <c r="H12" s="203">
        <v>0</v>
      </c>
      <c r="I12" s="203">
        <f>ROUND(E12*H12,2)</f>
        <v>0</v>
      </c>
      <c r="J12" s="203">
        <v>40.5</v>
      </c>
      <c r="K12" s="203">
        <f>ROUND(E12*J12,2)</f>
        <v>27580.5</v>
      </c>
      <c r="L12" s="203">
        <v>21</v>
      </c>
      <c r="M12" s="203">
        <f>G12*(1+L12/100)</f>
        <v>33372.404999999999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4" t="s">
        <v>130</v>
      </c>
      <c r="S12" s="204" t="s">
        <v>131</v>
      </c>
      <c r="T12" s="203" t="s">
        <v>132</v>
      </c>
      <c r="U12" s="203">
        <v>0</v>
      </c>
      <c r="V12" s="203">
        <f>ROUND(E12*U12,2)</f>
        <v>0</v>
      </c>
      <c r="W12" s="204"/>
      <c r="X12" s="204"/>
      <c r="Y12" s="205"/>
      <c r="Z12" s="205"/>
      <c r="AA12" s="205"/>
      <c r="AB12" s="205"/>
      <c r="AC12" s="205"/>
      <c r="AD12" s="205"/>
      <c r="AE12" s="205" t="s">
        <v>133</v>
      </c>
      <c r="AF12" s="205" t="s">
        <v>457</v>
      </c>
      <c r="AG12" s="205"/>
      <c r="AH12" s="206"/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 x14ac:dyDescent="0.2">
      <c r="A13" s="208"/>
      <c r="B13" s="209" t="s">
        <v>458</v>
      </c>
      <c r="C13" s="209"/>
      <c r="D13" s="210"/>
      <c r="E13" s="210"/>
      <c r="F13" s="210"/>
      <c r="G13" s="210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1"/>
      <c r="U13" s="211"/>
      <c r="V13" s="211"/>
      <c r="W13" s="212"/>
      <c r="X13" s="212"/>
      <c r="Y13" s="205"/>
      <c r="Z13" s="205"/>
      <c r="AA13" s="205"/>
      <c r="AB13" s="205"/>
      <c r="AC13" s="205"/>
      <c r="AD13" s="205"/>
      <c r="AE13" s="205" t="s">
        <v>136</v>
      </c>
      <c r="AF13" s="205"/>
      <c r="AG13" s="205"/>
      <c r="AH13" s="206" t="str">
        <f>B13</f>
        <v>Včetně vysbírání případných odpadků ze záhonů_x000D_
opakování 3x</v>
      </c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8"/>
      <c r="B14" s="229" t="s">
        <v>459</v>
      </c>
      <c r="C14" s="229"/>
      <c r="D14" s="230"/>
      <c r="E14" s="216">
        <v>681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138</v>
      </c>
      <c r="AF14" s="205">
        <v>5</v>
      </c>
      <c r="AG14" s="205"/>
      <c r="AH14" s="206"/>
      <c r="AI14" s="217" t="s">
        <v>459</v>
      </c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22.5" outlineLevel="1" x14ac:dyDescent="0.2">
      <c r="A15" s="199">
        <v>2</v>
      </c>
      <c r="B15" s="200" t="s">
        <v>460</v>
      </c>
      <c r="C15" s="200" t="s">
        <v>461</v>
      </c>
      <c r="D15" s="201" t="s">
        <v>161</v>
      </c>
      <c r="E15" s="202">
        <v>227</v>
      </c>
      <c r="F15" s="203">
        <v>20.9</v>
      </c>
      <c r="G15" s="203">
        <v>4744.3</v>
      </c>
      <c r="H15" s="203">
        <v>0</v>
      </c>
      <c r="I15" s="203">
        <f>ROUND(E15*H15,2)</f>
        <v>0</v>
      </c>
      <c r="J15" s="203">
        <v>20.9</v>
      </c>
      <c r="K15" s="203">
        <f>ROUND(E15*J15,2)</f>
        <v>4744.3</v>
      </c>
      <c r="L15" s="203">
        <v>21</v>
      </c>
      <c r="M15" s="203">
        <f>G15*(1+L15/100)</f>
        <v>5740.6030000000001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4" t="s">
        <v>130</v>
      </c>
      <c r="S15" s="204" t="s">
        <v>131</v>
      </c>
      <c r="T15" s="203" t="s">
        <v>132</v>
      </c>
      <c r="U15" s="203">
        <v>0</v>
      </c>
      <c r="V15" s="203">
        <f>ROUND(E15*U15,2)</f>
        <v>0</v>
      </c>
      <c r="W15" s="204"/>
      <c r="X15" s="204"/>
      <c r="Y15" s="205"/>
      <c r="Z15" s="205"/>
      <c r="AA15" s="205"/>
      <c r="AB15" s="205"/>
      <c r="AC15" s="205"/>
      <c r="AD15" s="205"/>
      <c r="AE15" s="205" t="s">
        <v>133</v>
      </c>
      <c r="AF15" s="205" t="s">
        <v>462</v>
      </c>
      <c r="AG15" s="205"/>
      <c r="AH15" s="206"/>
      <c r="AI15" s="206"/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08"/>
      <c r="B16" s="209" t="s">
        <v>463</v>
      </c>
      <c r="C16" s="209"/>
      <c r="D16" s="218"/>
      <c r="E16" s="218"/>
      <c r="F16" s="218"/>
      <c r="G16" s="218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S16" s="212"/>
      <c r="T16" s="211"/>
      <c r="U16" s="211"/>
      <c r="V16" s="211"/>
      <c r="W16" s="212"/>
      <c r="X16" s="212"/>
      <c r="Y16" s="205"/>
      <c r="Z16" s="205"/>
      <c r="AA16" s="205"/>
      <c r="AB16" s="205"/>
      <c r="AC16" s="205"/>
      <c r="AD16" s="205"/>
      <c r="AE16" s="205" t="s">
        <v>136</v>
      </c>
      <c r="AF16" s="205"/>
      <c r="AG16" s="205"/>
      <c r="AH16" s="206" t="str">
        <f>B16</f>
        <v>1x za vegetaci</v>
      </c>
      <c r="AI16" s="206"/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08"/>
      <c r="B17" s="229" t="s">
        <v>386</v>
      </c>
      <c r="C17" s="229"/>
      <c r="D17" s="230"/>
      <c r="E17" s="216">
        <v>227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2"/>
      <c r="S17" s="212"/>
      <c r="T17" s="211"/>
      <c r="U17" s="211"/>
      <c r="V17" s="211"/>
      <c r="W17" s="212"/>
      <c r="X17" s="212"/>
      <c r="Y17" s="205"/>
      <c r="Z17" s="205"/>
      <c r="AA17" s="205"/>
      <c r="AB17" s="205"/>
      <c r="AC17" s="205"/>
      <c r="AD17" s="205"/>
      <c r="AE17" s="205" t="s">
        <v>138</v>
      </c>
      <c r="AF17" s="205">
        <v>5</v>
      </c>
      <c r="AG17" s="205"/>
      <c r="AH17" s="206"/>
      <c r="AI17" s="217" t="s">
        <v>386</v>
      </c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199">
        <v>3</v>
      </c>
      <c r="B18" s="200" t="s">
        <v>464</v>
      </c>
      <c r="C18" s="200" t="s">
        <v>465</v>
      </c>
      <c r="D18" s="201" t="s">
        <v>161</v>
      </c>
      <c r="E18" s="202">
        <v>227</v>
      </c>
      <c r="F18" s="203">
        <v>16.2</v>
      </c>
      <c r="G18" s="203">
        <v>3677.4</v>
      </c>
      <c r="H18" s="203">
        <v>0</v>
      </c>
      <c r="I18" s="203">
        <f>ROUND(E18*H18,2)</f>
        <v>0</v>
      </c>
      <c r="J18" s="203">
        <v>16.2</v>
      </c>
      <c r="K18" s="203">
        <f>ROUND(E18*J18,2)</f>
        <v>3677.4</v>
      </c>
      <c r="L18" s="203">
        <v>21</v>
      </c>
      <c r="M18" s="203">
        <f>G18*(1+L18/100)</f>
        <v>4449.6539999999995</v>
      </c>
      <c r="N18" s="203">
        <v>0</v>
      </c>
      <c r="O18" s="203">
        <f>ROUND(E18*N18,2)</f>
        <v>0</v>
      </c>
      <c r="P18" s="203">
        <v>0</v>
      </c>
      <c r="Q18" s="203">
        <f>ROUND(E18*P18,2)</f>
        <v>0</v>
      </c>
      <c r="R18" s="204" t="s">
        <v>130</v>
      </c>
      <c r="S18" s="204" t="s">
        <v>131</v>
      </c>
      <c r="T18" s="203" t="s">
        <v>132</v>
      </c>
      <c r="U18" s="203">
        <v>0</v>
      </c>
      <c r="V18" s="203">
        <f>ROUND(E18*U18,2)</f>
        <v>0</v>
      </c>
      <c r="W18" s="204"/>
      <c r="X18" s="204"/>
      <c r="Y18" s="205"/>
      <c r="Z18" s="205"/>
      <c r="AA18" s="205"/>
      <c r="AB18" s="205"/>
      <c r="AC18" s="205"/>
      <c r="AD18" s="205"/>
      <c r="AE18" s="205" t="s">
        <v>133</v>
      </c>
      <c r="AF18" s="205" t="s">
        <v>466</v>
      </c>
      <c r="AG18" s="205"/>
      <c r="AH18" s="206"/>
      <c r="AI18" s="206"/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08"/>
      <c r="B19" s="209" t="s">
        <v>463</v>
      </c>
      <c r="C19" s="209"/>
      <c r="D19" s="218"/>
      <c r="E19" s="218"/>
      <c r="F19" s="218"/>
      <c r="G19" s="218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2"/>
      <c r="S19" s="212"/>
      <c r="T19" s="211"/>
      <c r="U19" s="211"/>
      <c r="V19" s="211"/>
      <c r="W19" s="212"/>
      <c r="X19" s="212"/>
      <c r="Y19" s="205"/>
      <c r="Z19" s="205"/>
      <c r="AA19" s="205"/>
      <c r="AB19" s="205"/>
      <c r="AC19" s="205"/>
      <c r="AD19" s="205"/>
      <c r="AE19" s="205" t="s">
        <v>136</v>
      </c>
      <c r="AF19" s="205"/>
      <c r="AG19" s="205"/>
      <c r="AH19" s="206" t="str">
        <f>B19</f>
        <v>1x za vegetaci</v>
      </c>
      <c r="AI19" s="206"/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08"/>
      <c r="B20" s="213" t="s">
        <v>467</v>
      </c>
      <c r="C20" s="214"/>
      <c r="D20" s="215"/>
      <c r="E20" s="216">
        <v>227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2"/>
      <c r="S20" s="212"/>
      <c r="T20" s="211"/>
      <c r="U20" s="211"/>
      <c r="V20" s="211"/>
      <c r="W20" s="212"/>
      <c r="X20" s="212"/>
      <c r="Y20" s="205"/>
      <c r="Z20" s="205"/>
      <c r="AA20" s="205"/>
      <c r="AB20" s="205"/>
      <c r="AC20" s="205"/>
      <c r="AD20" s="205"/>
      <c r="AE20" s="205" t="s">
        <v>138</v>
      </c>
      <c r="AF20" s="205">
        <v>5</v>
      </c>
      <c r="AG20" s="205"/>
      <c r="AH20" s="206"/>
      <c r="AI20" s="217" t="s">
        <v>467</v>
      </c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199">
        <v>4</v>
      </c>
      <c r="B21" s="200" t="s">
        <v>468</v>
      </c>
      <c r="C21" s="200" t="s">
        <v>469</v>
      </c>
      <c r="D21" s="201" t="s">
        <v>147</v>
      </c>
      <c r="E21" s="202">
        <v>13.62</v>
      </c>
      <c r="F21" s="203">
        <v>750</v>
      </c>
      <c r="G21" s="203">
        <v>10215</v>
      </c>
      <c r="H21" s="203">
        <v>0</v>
      </c>
      <c r="I21" s="203">
        <f>ROUND(E21*H21,2)</f>
        <v>0</v>
      </c>
      <c r="J21" s="203">
        <v>750</v>
      </c>
      <c r="K21" s="203">
        <f>ROUND(E21*J21,2)</f>
        <v>10215</v>
      </c>
      <c r="L21" s="203">
        <v>21</v>
      </c>
      <c r="M21" s="203">
        <f>G21*(1+L21/100)</f>
        <v>12360.15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4"/>
      <c r="S21" s="204" t="s">
        <v>131</v>
      </c>
      <c r="T21" s="203" t="s">
        <v>154</v>
      </c>
      <c r="U21" s="203">
        <v>0</v>
      </c>
      <c r="V21" s="203">
        <f>ROUND(E21*U21,2)</f>
        <v>0</v>
      </c>
      <c r="W21" s="204"/>
      <c r="X21" s="204"/>
      <c r="Y21" s="205"/>
      <c r="Z21" s="205"/>
      <c r="AA21" s="205"/>
      <c r="AB21" s="205"/>
      <c r="AC21" s="205"/>
      <c r="AD21" s="205"/>
      <c r="AE21" s="205" t="s">
        <v>133</v>
      </c>
      <c r="AF21" s="205" t="s">
        <v>470</v>
      </c>
      <c r="AG21" s="205"/>
      <c r="AH21" s="206"/>
      <c r="AI21" s="206"/>
      <c r="AJ21" s="207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08"/>
      <c r="B22" s="213" t="s">
        <v>471</v>
      </c>
      <c r="C22" s="214"/>
      <c r="D22" s="215"/>
      <c r="E22" s="216">
        <v>13.62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2"/>
      <c r="S22" s="212"/>
      <c r="T22" s="211"/>
      <c r="U22" s="211"/>
      <c r="V22" s="211"/>
      <c r="W22" s="212"/>
      <c r="X22" s="212"/>
      <c r="Y22" s="205"/>
      <c r="Z22" s="205"/>
      <c r="AA22" s="205"/>
      <c r="AB22" s="205"/>
      <c r="AC22" s="205"/>
      <c r="AD22" s="205"/>
      <c r="AE22" s="205" t="s">
        <v>138</v>
      </c>
      <c r="AF22" s="205">
        <v>5</v>
      </c>
      <c r="AG22" s="205"/>
      <c r="AH22" s="206"/>
      <c r="AI22" s="217" t="s">
        <v>471</v>
      </c>
      <c r="AJ22" s="207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2.5" outlineLevel="1" x14ac:dyDescent="0.2">
      <c r="A23" s="199">
        <v>5</v>
      </c>
      <c r="B23" s="200" t="s">
        <v>347</v>
      </c>
      <c r="C23" s="200" t="s">
        <v>348</v>
      </c>
      <c r="D23" s="201" t="s">
        <v>129</v>
      </c>
      <c r="E23" s="202">
        <v>19.524000000000001</v>
      </c>
      <c r="F23" s="203">
        <v>522</v>
      </c>
      <c r="G23" s="203">
        <v>10191.530000000001</v>
      </c>
      <c r="H23" s="203">
        <v>0</v>
      </c>
      <c r="I23" s="203">
        <f>ROUND(E23*H23,2)</f>
        <v>0</v>
      </c>
      <c r="J23" s="203">
        <v>522</v>
      </c>
      <c r="K23" s="203">
        <f>ROUND(E23*J23,2)</f>
        <v>10191.530000000001</v>
      </c>
      <c r="L23" s="203">
        <v>21</v>
      </c>
      <c r="M23" s="203">
        <f>G23*(1+L23/100)</f>
        <v>12331.7513</v>
      </c>
      <c r="N23" s="203">
        <v>0</v>
      </c>
      <c r="O23" s="203">
        <f>ROUND(E23*N23,2)</f>
        <v>0</v>
      </c>
      <c r="P23" s="203">
        <v>0</v>
      </c>
      <c r="Q23" s="203">
        <f>ROUND(E23*P23,2)</f>
        <v>0</v>
      </c>
      <c r="R23" s="204" t="s">
        <v>130</v>
      </c>
      <c r="S23" s="204" t="s">
        <v>131</v>
      </c>
      <c r="T23" s="203" t="s">
        <v>132</v>
      </c>
      <c r="U23" s="203">
        <v>0</v>
      </c>
      <c r="V23" s="203">
        <f>ROUND(E23*U23,2)</f>
        <v>0</v>
      </c>
      <c r="W23" s="204"/>
      <c r="X23" s="204"/>
      <c r="Y23" s="205"/>
      <c r="Z23" s="205"/>
      <c r="AA23" s="205"/>
      <c r="AB23" s="205"/>
      <c r="AC23" s="205"/>
      <c r="AD23" s="205"/>
      <c r="AE23" s="205" t="s">
        <v>133</v>
      </c>
      <c r="AF23" s="205" t="s">
        <v>472</v>
      </c>
      <c r="AG23" s="205"/>
      <c r="AH23" s="206"/>
      <c r="AI23" s="206"/>
      <c r="AJ23" s="207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08"/>
      <c r="B24" s="209" t="s">
        <v>473</v>
      </c>
      <c r="C24" s="209"/>
      <c r="D24" s="218"/>
      <c r="E24" s="218"/>
      <c r="F24" s="218"/>
      <c r="G24" s="218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2"/>
      <c r="S24" s="212"/>
      <c r="T24" s="211"/>
      <c r="U24" s="211"/>
      <c r="V24" s="211"/>
      <c r="W24" s="212"/>
      <c r="X24" s="212"/>
      <c r="Y24" s="205"/>
      <c r="Z24" s="205"/>
      <c r="AA24" s="205"/>
      <c r="AB24" s="205"/>
      <c r="AC24" s="205"/>
      <c r="AD24" s="205"/>
      <c r="AE24" s="205" t="s">
        <v>136</v>
      </c>
      <c r="AF24" s="205"/>
      <c r="AG24" s="205"/>
      <c r="AH24" s="206" t="str">
        <f>B24</f>
        <v>opakování 6x (2l/ trvalka)</v>
      </c>
      <c r="AI24" s="206"/>
      <c r="AJ24" s="207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ht="22.5" outlineLevel="1" x14ac:dyDescent="0.2">
      <c r="A25" s="208"/>
      <c r="B25" s="229" t="s">
        <v>474</v>
      </c>
      <c r="C25" s="229"/>
      <c r="D25" s="230"/>
      <c r="E25" s="216">
        <v>19.524000000000001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2"/>
      <c r="S25" s="212"/>
      <c r="T25" s="211"/>
      <c r="U25" s="211"/>
      <c r="V25" s="211"/>
      <c r="W25" s="212"/>
      <c r="X25" s="212"/>
      <c r="Y25" s="205"/>
      <c r="Z25" s="205"/>
      <c r="AA25" s="205"/>
      <c r="AB25" s="205"/>
      <c r="AC25" s="205"/>
      <c r="AD25" s="205"/>
      <c r="AE25" s="205" t="s">
        <v>138</v>
      </c>
      <c r="AF25" s="205">
        <v>5</v>
      </c>
      <c r="AG25" s="205"/>
      <c r="AH25" s="206"/>
      <c r="AI25" s="217" t="s">
        <v>474</v>
      </c>
      <c r="AJ25" s="207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2.5" outlineLevel="1" x14ac:dyDescent="0.2">
      <c r="A26" s="199">
        <v>6</v>
      </c>
      <c r="B26" s="200" t="s">
        <v>352</v>
      </c>
      <c r="C26" s="200" t="s">
        <v>353</v>
      </c>
      <c r="D26" s="201" t="s">
        <v>129</v>
      </c>
      <c r="E26" s="202">
        <v>19.524000000000001</v>
      </c>
      <c r="F26" s="203">
        <v>401</v>
      </c>
      <c r="G26" s="203">
        <v>7829.12</v>
      </c>
      <c r="H26" s="203">
        <v>0</v>
      </c>
      <c r="I26" s="203">
        <f>ROUND(E26*H26,2)</f>
        <v>0</v>
      </c>
      <c r="J26" s="203">
        <v>401</v>
      </c>
      <c r="K26" s="203">
        <f>ROUND(E26*J26,2)</f>
        <v>7829.12</v>
      </c>
      <c r="L26" s="203">
        <v>21</v>
      </c>
      <c r="M26" s="203">
        <f>G26*(1+L26/100)</f>
        <v>9473.2351999999992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4" t="s">
        <v>130</v>
      </c>
      <c r="S26" s="204" t="s">
        <v>131</v>
      </c>
      <c r="T26" s="203" t="s">
        <v>132</v>
      </c>
      <c r="U26" s="203">
        <v>0</v>
      </c>
      <c r="V26" s="203">
        <f>ROUND(E26*U26,2)</f>
        <v>0</v>
      </c>
      <c r="W26" s="204"/>
      <c r="X26" s="204"/>
      <c r="Y26" s="205"/>
      <c r="Z26" s="205"/>
      <c r="AA26" s="205"/>
      <c r="AB26" s="205"/>
      <c r="AC26" s="205"/>
      <c r="AD26" s="205"/>
      <c r="AE26" s="205" t="s">
        <v>133</v>
      </c>
      <c r="AF26" s="205" t="s">
        <v>475</v>
      </c>
      <c r="AG26" s="205"/>
      <c r="AH26" s="206"/>
      <c r="AI26" s="206"/>
      <c r="AJ26" s="207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08"/>
      <c r="B27" s="213" t="s">
        <v>476</v>
      </c>
      <c r="C27" s="214"/>
      <c r="D27" s="215"/>
      <c r="E27" s="216">
        <v>19.524000000000001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  <c r="S27" s="212"/>
      <c r="T27" s="211"/>
      <c r="U27" s="211"/>
      <c r="V27" s="211"/>
      <c r="W27" s="212"/>
      <c r="X27" s="212"/>
      <c r="Y27" s="205"/>
      <c r="Z27" s="205"/>
      <c r="AA27" s="205"/>
      <c r="AB27" s="205"/>
      <c r="AC27" s="205"/>
      <c r="AD27" s="205"/>
      <c r="AE27" s="205" t="s">
        <v>138</v>
      </c>
      <c r="AF27" s="205">
        <v>5</v>
      </c>
      <c r="AG27" s="205"/>
      <c r="AH27" s="206"/>
      <c r="AI27" s="217" t="s">
        <v>476</v>
      </c>
      <c r="AJ27" s="207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199">
        <v>7</v>
      </c>
      <c r="B28" s="200" t="s">
        <v>358</v>
      </c>
      <c r="C28" s="200" t="s">
        <v>359</v>
      </c>
      <c r="D28" s="201" t="s">
        <v>129</v>
      </c>
      <c r="E28" s="202">
        <v>19.524000000000001</v>
      </c>
      <c r="F28" s="203">
        <v>63.14</v>
      </c>
      <c r="G28" s="203">
        <v>1232.75</v>
      </c>
      <c r="H28" s="203">
        <v>41</v>
      </c>
      <c r="I28" s="203">
        <f>ROUND(E28*H28,2)</f>
        <v>800.48</v>
      </c>
      <c r="J28" s="203">
        <v>22.14</v>
      </c>
      <c r="K28" s="203">
        <f>ROUND(E28*J28,2)</f>
        <v>432.26</v>
      </c>
      <c r="L28" s="203">
        <v>21</v>
      </c>
      <c r="M28" s="203">
        <f>G28*(1+L28/100)</f>
        <v>1491.6275000000001</v>
      </c>
      <c r="N28" s="203">
        <v>0</v>
      </c>
      <c r="O28" s="203">
        <f>ROUND(E28*N28,2)</f>
        <v>0</v>
      </c>
      <c r="P28" s="203">
        <v>0</v>
      </c>
      <c r="Q28" s="203">
        <f>ROUND(E28*P28,2)</f>
        <v>0</v>
      </c>
      <c r="R28" s="204"/>
      <c r="S28" s="204" t="s">
        <v>131</v>
      </c>
      <c r="T28" s="203" t="s">
        <v>199</v>
      </c>
      <c r="U28" s="203">
        <v>0</v>
      </c>
      <c r="V28" s="203">
        <f>ROUND(E28*U28,2)</f>
        <v>0</v>
      </c>
      <c r="W28" s="204"/>
      <c r="X28" s="204"/>
      <c r="Y28" s="205"/>
      <c r="Z28" s="205"/>
      <c r="AA28" s="205"/>
      <c r="AB28" s="205"/>
      <c r="AC28" s="205"/>
      <c r="AD28" s="205"/>
      <c r="AE28" s="205" t="s">
        <v>155</v>
      </c>
      <c r="AF28" s="205" t="s">
        <v>477</v>
      </c>
      <c r="AG28" s="205"/>
      <c r="AH28" s="206"/>
      <c r="AI28" s="206"/>
      <c r="AJ28" s="207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08"/>
      <c r="B29" s="213" t="s">
        <v>476</v>
      </c>
      <c r="C29" s="214"/>
      <c r="D29" s="215"/>
      <c r="E29" s="216">
        <v>19.524000000000001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  <c r="S29" s="212"/>
      <c r="T29" s="211"/>
      <c r="U29" s="211"/>
      <c r="V29" s="211"/>
      <c r="W29" s="212"/>
      <c r="X29" s="212"/>
      <c r="Y29" s="205"/>
      <c r="Z29" s="205"/>
      <c r="AA29" s="205"/>
      <c r="AB29" s="205"/>
      <c r="AC29" s="205"/>
      <c r="AD29" s="205"/>
      <c r="AE29" s="205" t="s">
        <v>138</v>
      </c>
      <c r="AF29" s="205">
        <v>5</v>
      </c>
      <c r="AG29" s="205"/>
      <c r="AH29" s="206"/>
      <c r="AI29" s="217" t="s">
        <v>476</v>
      </c>
      <c r="AJ29" s="207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x14ac:dyDescent="0.2">
      <c r="A30" s="171"/>
      <c r="B30" s="184"/>
      <c r="C30" s="184"/>
      <c r="D30" s="186"/>
      <c r="E30" s="187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  <c r="S30" s="189"/>
      <c r="T30" s="188"/>
      <c r="U30" s="188"/>
      <c r="V30" s="188"/>
      <c r="W30" s="189"/>
      <c r="X30" s="189"/>
      <c r="AC30">
        <v>12</v>
      </c>
      <c r="AD30">
        <v>21</v>
      </c>
      <c r="AH30" s="197"/>
      <c r="AI30" s="197"/>
      <c r="AJ30" s="198"/>
    </row>
    <row r="31" spans="1:60" x14ac:dyDescent="0.2">
      <c r="A31" s="220"/>
      <c r="B31" s="221"/>
      <c r="C31" s="221"/>
      <c r="D31" s="222"/>
      <c r="E31" s="205"/>
      <c r="F31" s="205"/>
      <c r="G31" s="205"/>
      <c r="AE31" t="s">
        <v>382</v>
      </c>
    </row>
    <row r="32" spans="1:60" x14ac:dyDescent="0.2">
      <c r="A32" s="164"/>
      <c r="D32" s="8"/>
    </row>
    <row r="33" spans="1:4" x14ac:dyDescent="0.2">
      <c r="A33" s="164"/>
      <c r="D33" s="8"/>
    </row>
    <row r="34" spans="1:4" x14ac:dyDescent="0.2">
      <c r="A34" s="164"/>
      <c r="D34" s="8"/>
    </row>
    <row r="35" spans="1:4" x14ac:dyDescent="0.2">
      <c r="A35" s="164"/>
      <c r="D35" s="8"/>
    </row>
    <row r="36" spans="1:4" x14ac:dyDescent="0.2">
      <c r="A36" s="164"/>
      <c r="D36" s="8"/>
    </row>
    <row r="37" spans="1:4" x14ac:dyDescent="0.2">
      <c r="A37" s="164"/>
      <c r="D37" s="8"/>
    </row>
    <row r="38" spans="1:4" x14ac:dyDescent="0.2">
      <c r="A38" s="164"/>
      <c r="D38" s="8"/>
    </row>
    <row r="39" spans="1:4" x14ac:dyDescent="0.2">
      <c r="A39" s="164"/>
      <c r="D39" s="8"/>
    </row>
    <row r="40" spans="1:4" x14ac:dyDescent="0.2">
      <c r="A40" s="164"/>
      <c r="D40" s="8"/>
    </row>
    <row r="41" spans="1:4" x14ac:dyDescent="0.2">
      <c r="A41" s="164"/>
      <c r="D41" s="8"/>
    </row>
    <row r="42" spans="1:4" x14ac:dyDescent="0.2">
      <c r="A42" s="164"/>
      <c r="D42" s="8"/>
    </row>
    <row r="43" spans="1:4" x14ac:dyDescent="0.2">
      <c r="A43" s="164"/>
      <c r="D43" s="8"/>
    </row>
    <row r="44" spans="1:4" x14ac:dyDescent="0.2">
      <c r="A44" s="164"/>
      <c r="D44" s="8"/>
    </row>
    <row r="45" spans="1:4" x14ac:dyDescent="0.2">
      <c r="A45" s="164"/>
      <c r="D45" s="8"/>
    </row>
    <row r="46" spans="1:4" x14ac:dyDescent="0.2">
      <c r="A46" s="164"/>
      <c r="D46" s="8"/>
    </row>
    <row r="47" spans="1:4" x14ac:dyDescent="0.2">
      <c r="A47" s="164"/>
      <c r="D47" s="8"/>
    </row>
    <row r="48" spans="1:4" x14ac:dyDescent="0.2">
      <c r="A48" s="164"/>
      <c r="D48" s="8"/>
    </row>
    <row r="49" spans="1:4" x14ac:dyDescent="0.2">
      <c r="A49" s="164"/>
      <c r="D49" s="8"/>
    </row>
    <row r="50" spans="1:4" x14ac:dyDescent="0.2">
      <c r="A50" s="164"/>
      <c r="D50" s="8"/>
    </row>
    <row r="51" spans="1:4" x14ac:dyDescent="0.2">
      <c r="A51" s="164"/>
      <c r="D51" s="8"/>
    </row>
    <row r="52" spans="1:4" x14ac:dyDescent="0.2">
      <c r="A52" s="164"/>
      <c r="D52" s="8"/>
    </row>
    <row r="53" spans="1:4" x14ac:dyDescent="0.2">
      <c r="A53" s="164"/>
      <c r="D53" s="8"/>
    </row>
    <row r="54" spans="1:4" x14ac:dyDescent="0.2">
      <c r="A54" s="164"/>
      <c r="D54" s="8"/>
    </row>
    <row r="55" spans="1:4" x14ac:dyDescent="0.2">
      <c r="A55" s="164"/>
      <c r="D55" s="8"/>
    </row>
    <row r="56" spans="1:4" x14ac:dyDescent="0.2">
      <c r="A56" s="164"/>
      <c r="D56" s="8"/>
    </row>
    <row r="57" spans="1:4" x14ac:dyDescent="0.2">
      <c r="A57" s="164"/>
      <c r="D57" s="8"/>
    </row>
    <row r="58" spans="1:4" x14ac:dyDescent="0.2">
      <c r="A58" s="164"/>
      <c r="D58" s="8"/>
    </row>
    <row r="59" spans="1:4" x14ac:dyDescent="0.2">
      <c r="A59" s="164"/>
      <c r="D59" s="8"/>
    </row>
    <row r="60" spans="1:4" x14ac:dyDescent="0.2">
      <c r="A60" s="164"/>
      <c r="D60" s="8"/>
    </row>
    <row r="61" spans="1:4" x14ac:dyDescent="0.2">
      <c r="A61" s="164"/>
      <c r="D61" s="8"/>
    </row>
    <row r="62" spans="1:4" x14ac:dyDescent="0.2">
      <c r="A62" s="164"/>
      <c r="D62" s="8"/>
    </row>
    <row r="63" spans="1:4" x14ac:dyDescent="0.2">
      <c r="A63" s="164"/>
      <c r="D63" s="8"/>
    </row>
    <row r="64" spans="1:4" x14ac:dyDescent="0.2">
      <c r="A64" s="164"/>
      <c r="D64" s="8"/>
    </row>
    <row r="65" spans="1:4" x14ac:dyDescent="0.2">
      <c r="A65" s="164"/>
      <c r="D65" s="8"/>
    </row>
    <row r="66" spans="1:4" x14ac:dyDescent="0.2">
      <c r="A66" s="164"/>
      <c r="D66" s="8"/>
    </row>
    <row r="67" spans="1:4" x14ac:dyDescent="0.2">
      <c r="A67" s="164"/>
      <c r="D67" s="8"/>
    </row>
    <row r="68" spans="1:4" x14ac:dyDescent="0.2">
      <c r="A68" s="164"/>
      <c r="D68" s="8"/>
    </row>
    <row r="69" spans="1:4" x14ac:dyDescent="0.2">
      <c r="A69" s="164"/>
      <c r="D69" s="8"/>
    </row>
    <row r="70" spans="1:4" x14ac:dyDescent="0.2">
      <c r="A70" s="164"/>
      <c r="D70" s="8"/>
    </row>
    <row r="71" spans="1:4" x14ac:dyDescent="0.2">
      <c r="A71" s="164"/>
      <c r="D71" s="8"/>
    </row>
    <row r="72" spans="1:4" x14ac:dyDescent="0.2">
      <c r="A72" s="164"/>
      <c r="D72" s="8"/>
    </row>
    <row r="73" spans="1:4" x14ac:dyDescent="0.2">
      <c r="A73" s="164"/>
      <c r="D73" s="8"/>
    </row>
    <row r="74" spans="1:4" x14ac:dyDescent="0.2">
      <c r="A74" s="164"/>
      <c r="D74" s="8"/>
    </row>
    <row r="75" spans="1:4" x14ac:dyDescent="0.2">
      <c r="A75" s="164"/>
      <c r="D75" s="8"/>
    </row>
    <row r="76" spans="1:4" x14ac:dyDescent="0.2">
      <c r="A76" s="164"/>
      <c r="D76" s="8"/>
    </row>
    <row r="77" spans="1:4" x14ac:dyDescent="0.2">
      <c r="A77" s="164"/>
      <c r="D77" s="8"/>
    </row>
    <row r="78" spans="1:4" x14ac:dyDescent="0.2">
      <c r="A78" s="164"/>
      <c r="D78" s="8"/>
    </row>
    <row r="79" spans="1:4" x14ac:dyDescent="0.2">
      <c r="A79" s="164"/>
      <c r="D79" s="8"/>
    </row>
    <row r="80" spans="1:4" x14ac:dyDescent="0.2">
      <c r="A80" s="164"/>
      <c r="D80" s="8"/>
    </row>
    <row r="81" spans="1:4" x14ac:dyDescent="0.2">
      <c r="A81" s="164"/>
      <c r="D81" s="8"/>
    </row>
    <row r="82" spans="1:4" x14ac:dyDescent="0.2">
      <c r="A82" s="164"/>
      <c r="D82" s="8"/>
    </row>
    <row r="83" spans="1:4" x14ac:dyDescent="0.2">
      <c r="A83" s="164"/>
      <c r="D83" s="8"/>
    </row>
    <row r="84" spans="1:4" x14ac:dyDescent="0.2">
      <c r="A84" s="164"/>
      <c r="D84" s="8"/>
    </row>
    <row r="85" spans="1:4" x14ac:dyDescent="0.2">
      <c r="A85" s="164"/>
      <c r="D85" s="8"/>
    </row>
    <row r="86" spans="1:4" x14ac:dyDescent="0.2">
      <c r="A86" s="164"/>
      <c r="D86" s="8"/>
    </row>
    <row r="87" spans="1:4" x14ac:dyDescent="0.2">
      <c r="A87" s="164"/>
      <c r="D87" s="8"/>
    </row>
    <row r="88" spans="1:4" x14ac:dyDescent="0.2">
      <c r="A88" s="164"/>
      <c r="D88" s="8"/>
    </row>
    <row r="89" spans="1:4" x14ac:dyDescent="0.2">
      <c r="A89" s="164"/>
      <c r="D89" s="8"/>
    </row>
    <row r="90" spans="1:4" x14ac:dyDescent="0.2">
      <c r="A90" s="164"/>
      <c r="D90" s="8"/>
    </row>
    <row r="91" spans="1:4" x14ac:dyDescent="0.2">
      <c r="A91" s="164"/>
      <c r="D91" s="8"/>
    </row>
    <row r="92" spans="1:4" x14ac:dyDescent="0.2">
      <c r="A92" s="164"/>
      <c r="D92" s="8"/>
    </row>
    <row r="93" spans="1:4" x14ac:dyDescent="0.2">
      <c r="A93" s="164"/>
      <c r="D93" s="8"/>
    </row>
    <row r="94" spans="1:4" x14ac:dyDescent="0.2">
      <c r="A94" s="164"/>
      <c r="D94" s="8"/>
    </row>
    <row r="95" spans="1:4" x14ac:dyDescent="0.2">
      <c r="A95" s="164"/>
      <c r="D95" s="8"/>
    </row>
    <row r="96" spans="1:4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14">
    <mergeCell ref="B24:G24"/>
    <mergeCell ref="B25:D25"/>
    <mergeCell ref="C7:G7"/>
    <mergeCell ref="B13:G13"/>
    <mergeCell ref="B14:D14"/>
    <mergeCell ref="B16:G16"/>
    <mergeCell ref="B17:D17"/>
    <mergeCell ref="B19:G19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87C9-9267-408F-AB30-542A3C7120F5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66" t="s">
        <v>97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ht="15.95" customHeight="1" x14ac:dyDescent="0.2">
      <c r="A7" s="174" t="s">
        <v>97</v>
      </c>
      <c r="B7" s="175" t="s">
        <v>63</v>
      </c>
      <c r="C7" s="176" t="s">
        <v>64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100</v>
      </c>
    </row>
    <row r="8" spans="1:60" x14ac:dyDescent="0.2">
      <c r="A8" s="164"/>
      <c r="D8" s="8"/>
    </row>
    <row r="9" spans="1:60" ht="38.25" x14ac:dyDescent="0.2">
      <c r="A9" s="178" t="s">
        <v>101</v>
      </c>
      <c r="B9" s="181" t="s">
        <v>102</v>
      </c>
      <c r="C9" s="181" t="s">
        <v>103</v>
      </c>
      <c r="D9" s="179" t="s">
        <v>104</v>
      </c>
      <c r="E9" s="180" t="s">
        <v>105</v>
      </c>
      <c r="F9" s="182" t="s">
        <v>106</v>
      </c>
      <c r="G9" s="180" t="s">
        <v>28</v>
      </c>
      <c r="H9" s="183" t="s">
        <v>29</v>
      </c>
      <c r="I9" s="183" t="s">
        <v>110</v>
      </c>
      <c r="J9" s="183" t="s">
        <v>30</v>
      </c>
      <c r="K9" s="183" t="s">
        <v>111</v>
      </c>
      <c r="L9" s="183" t="s">
        <v>112</v>
      </c>
      <c r="M9" s="183" t="s">
        <v>113</v>
      </c>
      <c r="N9" s="183" t="s">
        <v>114</v>
      </c>
      <c r="O9" s="183" t="s">
        <v>115</v>
      </c>
      <c r="P9" s="183" t="s">
        <v>116</v>
      </c>
      <c r="Q9" s="183" t="s">
        <v>117</v>
      </c>
      <c r="R9" s="183" t="s">
        <v>118</v>
      </c>
      <c r="S9" s="183" t="s">
        <v>119</v>
      </c>
      <c r="T9" s="183" t="s">
        <v>120</v>
      </c>
      <c r="U9" s="183" t="s">
        <v>121</v>
      </c>
      <c r="V9" s="183" t="s">
        <v>122</v>
      </c>
      <c r="W9" s="183" t="s">
        <v>123</v>
      </c>
      <c r="X9" s="183" t="s">
        <v>124</v>
      </c>
      <c r="Y9" s="19"/>
      <c r="Z9" s="19"/>
      <c r="AA9" s="19"/>
      <c r="AB9" s="19"/>
      <c r="AC9" s="19"/>
      <c r="AD9" s="19" t="s">
        <v>109</v>
      </c>
      <c r="AE9" s="19" t="s">
        <v>107</v>
      </c>
      <c r="AF9" t="s">
        <v>108</v>
      </c>
    </row>
    <row r="10" spans="1:60" x14ac:dyDescent="0.2">
      <c r="A10" s="171"/>
      <c r="B10" s="184"/>
      <c r="C10" s="184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9"/>
      <c r="T10" s="188"/>
      <c r="U10" s="188"/>
      <c r="V10" s="188"/>
      <c r="W10" s="189"/>
      <c r="X10" s="189"/>
      <c r="AH10" s="197"/>
      <c r="AI10" s="197"/>
      <c r="AJ10" s="198"/>
    </row>
    <row r="11" spans="1:60" x14ac:dyDescent="0.2">
      <c r="A11" s="185" t="s">
        <v>125</v>
      </c>
      <c r="B11" s="190" t="s">
        <v>87</v>
      </c>
      <c r="C11" s="190" t="s">
        <v>88</v>
      </c>
      <c r="D11" s="191"/>
      <c r="E11" s="192"/>
      <c r="F11" s="193"/>
      <c r="G11" s="194">
        <f>SUMIF(AE12:AE29,"&lt;&gt;NOR",G12:G29)</f>
        <v>65470.6</v>
      </c>
      <c r="H11" s="193"/>
      <c r="I11" s="193">
        <f>SUM(I12:I29)</f>
        <v>800.48</v>
      </c>
      <c r="J11" s="193"/>
      <c r="K11" s="193">
        <f>SUM(K12:K29)</f>
        <v>64670.11</v>
      </c>
      <c r="L11" s="193"/>
      <c r="M11" s="193">
        <f>SUM(M12:M29)</f>
        <v>79219.426000000007</v>
      </c>
      <c r="N11" s="193"/>
      <c r="O11" s="193">
        <f>SUM(O12:O29)</f>
        <v>0</v>
      </c>
      <c r="P11" s="193"/>
      <c r="Q11" s="193">
        <f>SUM(Q12:Q29)</f>
        <v>0</v>
      </c>
      <c r="R11" s="195"/>
      <c r="S11" s="195"/>
      <c r="T11" s="193"/>
      <c r="U11" s="193"/>
      <c r="V11" s="193">
        <f>SUM(V12:V29)</f>
        <v>0</v>
      </c>
      <c r="W11" s="195"/>
      <c r="X11" s="196"/>
      <c r="AE11" t="s">
        <v>126</v>
      </c>
      <c r="AH11" s="197"/>
      <c r="AI11" s="197"/>
      <c r="AJ11" s="198"/>
    </row>
    <row r="12" spans="1:60" outlineLevel="1" x14ac:dyDescent="0.2">
      <c r="A12" s="199">
        <v>1</v>
      </c>
      <c r="B12" s="200" t="s">
        <v>455</v>
      </c>
      <c r="C12" s="200" t="s">
        <v>456</v>
      </c>
      <c r="D12" s="201" t="s">
        <v>161</v>
      </c>
      <c r="E12" s="202">
        <v>681</v>
      </c>
      <c r="F12" s="203">
        <v>40.5</v>
      </c>
      <c r="G12" s="203">
        <v>27580.5</v>
      </c>
      <c r="H12" s="203">
        <v>0</v>
      </c>
      <c r="I12" s="203">
        <f>ROUND(E12*H12,2)</f>
        <v>0</v>
      </c>
      <c r="J12" s="203">
        <v>40.5</v>
      </c>
      <c r="K12" s="203">
        <f>ROUND(E12*J12,2)</f>
        <v>27580.5</v>
      </c>
      <c r="L12" s="203">
        <v>21</v>
      </c>
      <c r="M12" s="203">
        <f>G12*(1+L12/100)</f>
        <v>33372.404999999999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4" t="s">
        <v>130</v>
      </c>
      <c r="S12" s="204" t="s">
        <v>131</v>
      </c>
      <c r="T12" s="203" t="s">
        <v>132</v>
      </c>
      <c r="U12" s="203">
        <v>0</v>
      </c>
      <c r="V12" s="203">
        <f>ROUND(E12*U12,2)</f>
        <v>0</v>
      </c>
      <c r="W12" s="204"/>
      <c r="X12" s="204"/>
      <c r="Y12" s="205"/>
      <c r="Z12" s="205"/>
      <c r="AA12" s="205"/>
      <c r="AB12" s="205"/>
      <c r="AC12" s="205"/>
      <c r="AD12" s="205"/>
      <c r="AE12" s="205" t="s">
        <v>133</v>
      </c>
      <c r="AF12" s="205" t="s">
        <v>478</v>
      </c>
      <c r="AG12" s="205"/>
      <c r="AH12" s="206"/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 x14ac:dyDescent="0.2">
      <c r="A13" s="208"/>
      <c r="B13" s="209" t="s">
        <v>458</v>
      </c>
      <c r="C13" s="209"/>
      <c r="D13" s="210"/>
      <c r="E13" s="210"/>
      <c r="F13" s="210"/>
      <c r="G13" s="210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1"/>
      <c r="U13" s="211"/>
      <c r="V13" s="211"/>
      <c r="W13" s="212"/>
      <c r="X13" s="212"/>
      <c r="Y13" s="205"/>
      <c r="Z13" s="205"/>
      <c r="AA13" s="205"/>
      <c r="AB13" s="205"/>
      <c r="AC13" s="205"/>
      <c r="AD13" s="205"/>
      <c r="AE13" s="205" t="s">
        <v>136</v>
      </c>
      <c r="AF13" s="205"/>
      <c r="AG13" s="205"/>
      <c r="AH13" s="206" t="str">
        <f>B13</f>
        <v>Včetně vysbírání případných odpadků ze záhonů_x000D_
opakování 3x</v>
      </c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8"/>
      <c r="B14" s="229" t="s">
        <v>459</v>
      </c>
      <c r="C14" s="229"/>
      <c r="D14" s="230"/>
      <c r="E14" s="216">
        <v>681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138</v>
      </c>
      <c r="AF14" s="205">
        <v>5</v>
      </c>
      <c r="AG14" s="205"/>
      <c r="AH14" s="206"/>
      <c r="AI14" s="217" t="s">
        <v>459</v>
      </c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22.5" outlineLevel="1" x14ac:dyDescent="0.2">
      <c r="A15" s="199">
        <v>2</v>
      </c>
      <c r="B15" s="200" t="s">
        <v>460</v>
      </c>
      <c r="C15" s="200" t="s">
        <v>461</v>
      </c>
      <c r="D15" s="201" t="s">
        <v>161</v>
      </c>
      <c r="E15" s="202">
        <v>227</v>
      </c>
      <c r="F15" s="203">
        <v>20.9</v>
      </c>
      <c r="G15" s="203">
        <v>4744.3</v>
      </c>
      <c r="H15" s="203">
        <v>0</v>
      </c>
      <c r="I15" s="203">
        <f>ROUND(E15*H15,2)</f>
        <v>0</v>
      </c>
      <c r="J15" s="203">
        <v>20.9</v>
      </c>
      <c r="K15" s="203">
        <f>ROUND(E15*J15,2)</f>
        <v>4744.3</v>
      </c>
      <c r="L15" s="203">
        <v>21</v>
      </c>
      <c r="M15" s="203">
        <f>G15*(1+L15/100)</f>
        <v>5740.6030000000001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4" t="s">
        <v>130</v>
      </c>
      <c r="S15" s="204" t="s">
        <v>131</v>
      </c>
      <c r="T15" s="203" t="s">
        <v>132</v>
      </c>
      <c r="U15" s="203">
        <v>0</v>
      </c>
      <c r="V15" s="203">
        <f>ROUND(E15*U15,2)</f>
        <v>0</v>
      </c>
      <c r="W15" s="204"/>
      <c r="X15" s="204"/>
      <c r="Y15" s="205"/>
      <c r="Z15" s="205"/>
      <c r="AA15" s="205"/>
      <c r="AB15" s="205"/>
      <c r="AC15" s="205"/>
      <c r="AD15" s="205"/>
      <c r="AE15" s="205" t="s">
        <v>133</v>
      </c>
      <c r="AF15" s="205" t="s">
        <v>479</v>
      </c>
      <c r="AG15" s="205"/>
      <c r="AH15" s="206"/>
      <c r="AI15" s="206"/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08"/>
      <c r="B16" s="209" t="s">
        <v>463</v>
      </c>
      <c r="C16" s="209"/>
      <c r="D16" s="218"/>
      <c r="E16" s="218"/>
      <c r="F16" s="218"/>
      <c r="G16" s="218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S16" s="212"/>
      <c r="T16" s="211"/>
      <c r="U16" s="211"/>
      <c r="V16" s="211"/>
      <c r="W16" s="212"/>
      <c r="X16" s="212"/>
      <c r="Y16" s="205"/>
      <c r="Z16" s="205"/>
      <c r="AA16" s="205"/>
      <c r="AB16" s="205"/>
      <c r="AC16" s="205"/>
      <c r="AD16" s="205"/>
      <c r="AE16" s="205" t="s">
        <v>136</v>
      </c>
      <c r="AF16" s="205"/>
      <c r="AG16" s="205"/>
      <c r="AH16" s="206" t="str">
        <f>B16</f>
        <v>1x za vegetaci</v>
      </c>
      <c r="AI16" s="206"/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08"/>
      <c r="B17" s="229" t="s">
        <v>386</v>
      </c>
      <c r="C17" s="229"/>
      <c r="D17" s="230"/>
      <c r="E17" s="216">
        <v>227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2"/>
      <c r="S17" s="212"/>
      <c r="T17" s="211"/>
      <c r="U17" s="211"/>
      <c r="V17" s="211"/>
      <c r="W17" s="212"/>
      <c r="X17" s="212"/>
      <c r="Y17" s="205"/>
      <c r="Z17" s="205"/>
      <c r="AA17" s="205"/>
      <c r="AB17" s="205"/>
      <c r="AC17" s="205"/>
      <c r="AD17" s="205"/>
      <c r="AE17" s="205" t="s">
        <v>138</v>
      </c>
      <c r="AF17" s="205">
        <v>5</v>
      </c>
      <c r="AG17" s="205"/>
      <c r="AH17" s="206"/>
      <c r="AI17" s="217" t="s">
        <v>386</v>
      </c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199">
        <v>3</v>
      </c>
      <c r="B18" s="200" t="s">
        <v>464</v>
      </c>
      <c r="C18" s="200" t="s">
        <v>465</v>
      </c>
      <c r="D18" s="201" t="s">
        <v>161</v>
      </c>
      <c r="E18" s="202">
        <v>227</v>
      </c>
      <c r="F18" s="203">
        <v>16.2</v>
      </c>
      <c r="G18" s="203">
        <v>3677.4</v>
      </c>
      <c r="H18" s="203">
        <v>0</v>
      </c>
      <c r="I18" s="203">
        <f>ROUND(E18*H18,2)</f>
        <v>0</v>
      </c>
      <c r="J18" s="203">
        <v>16.2</v>
      </c>
      <c r="K18" s="203">
        <f>ROUND(E18*J18,2)</f>
        <v>3677.4</v>
      </c>
      <c r="L18" s="203">
        <v>21</v>
      </c>
      <c r="M18" s="203">
        <f>G18*(1+L18/100)</f>
        <v>4449.6539999999995</v>
      </c>
      <c r="N18" s="203">
        <v>0</v>
      </c>
      <c r="O18" s="203">
        <f>ROUND(E18*N18,2)</f>
        <v>0</v>
      </c>
      <c r="P18" s="203">
        <v>0</v>
      </c>
      <c r="Q18" s="203">
        <f>ROUND(E18*P18,2)</f>
        <v>0</v>
      </c>
      <c r="R18" s="204" t="s">
        <v>130</v>
      </c>
      <c r="S18" s="204" t="s">
        <v>131</v>
      </c>
      <c r="T18" s="203" t="s">
        <v>132</v>
      </c>
      <c r="U18" s="203">
        <v>0</v>
      </c>
      <c r="V18" s="203">
        <f>ROUND(E18*U18,2)</f>
        <v>0</v>
      </c>
      <c r="W18" s="204"/>
      <c r="X18" s="204"/>
      <c r="Y18" s="205"/>
      <c r="Z18" s="205"/>
      <c r="AA18" s="205"/>
      <c r="AB18" s="205"/>
      <c r="AC18" s="205"/>
      <c r="AD18" s="205"/>
      <c r="AE18" s="205" t="s">
        <v>133</v>
      </c>
      <c r="AF18" s="205" t="s">
        <v>480</v>
      </c>
      <c r="AG18" s="205"/>
      <c r="AH18" s="206"/>
      <c r="AI18" s="206"/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08"/>
      <c r="B19" s="209" t="s">
        <v>463</v>
      </c>
      <c r="C19" s="209"/>
      <c r="D19" s="218"/>
      <c r="E19" s="218"/>
      <c r="F19" s="218"/>
      <c r="G19" s="218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2"/>
      <c r="S19" s="212"/>
      <c r="T19" s="211"/>
      <c r="U19" s="211"/>
      <c r="V19" s="211"/>
      <c r="W19" s="212"/>
      <c r="X19" s="212"/>
      <c r="Y19" s="205"/>
      <c r="Z19" s="205"/>
      <c r="AA19" s="205"/>
      <c r="AB19" s="205"/>
      <c r="AC19" s="205"/>
      <c r="AD19" s="205"/>
      <c r="AE19" s="205" t="s">
        <v>136</v>
      </c>
      <c r="AF19" s="205"/>
      <c r="AG19" s="205"/>
      <c r="AH19" s="206" t="str">
        <f>B19</f>
        <v>1x za vegetaci</v>
      </c>
      <c r="AI19" s="206"/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08"/>
      <c r="B20" s="213" t="s">
        <v>467</v>
      </c>
      <c r="C20" s="214"/>
      <c r="D20" s="215"/>
      <c r="E20" s="216">
        <v>227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2"/>
      <c r="S20" s="212"/>
      <c r="T20" s="211"/>
      <c r="U20" s="211"/>
      <c r="V20" s="211"/>
      <c r="W20" s="212"/>
      <c r="X20" s="212"/>
      <c r="Y20" s="205"/>
      <c r="Z20" s="205"/>
      <c r="AA20" s="205"/>
      <c r="AB20" s="205"/>
      <c r="AC20" s="205"/>
      <c r="AD20" s="205"/>
      <c r="AE20" s="205" t="s">
        <v>138</v>
      </c>
      <c r="AF20" s="205">
        <v>5</v>
      </c>
      <c r="AG20" s="205"/>
      <c r="AH20" s="206"/>
      <c r="AI20" s="217" t="s">
        <v>467</v>
      </c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199">
        <v>4</v>
      </c>
      <c r="B21" s="200" t="s">
        <v>468</v>
      </c>
      <c r="C21" s="200" t="s">
        <v>469</v>
      </c>
      <c r="D21" s="201" t="s">
        <v>147</v>
      </c>
      <c r="E21" s="202">
        <v>13.62</v>
      </c>
      <c r="F21" s="203">
        <v>750</v>
      </c>
      <c r="G21" s="203">
        <v>10215</v>
      </c>
      <c r="H21" s="203">
        <v>0</v>
      </c>
      <c r="I21" s="203">
        <f>ROUND(E21*H21,2)</f>
        <v>0</v>
      </c>
      <c r="J21" s="203">
        <v>750</v>
      </c>
      <c r="K21" s="203">
        <f>ROUND(E21*J21,2)</f>
        <v>10215</v>
      </c>
      <c r="L21" s="203">
        <v>21</v>
      </c>
      <c r="M21" s="203">
        <f>G21*(1+L21/100)</f>
        <v>12360.15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4"/>
      <c r="S21" s="204" t="s">
        <v>131</v>
      </c>
      <c r="T21" s="203" t="s">
        <v>154</v>
      </c>
      <c r="U21" s="203">
        <v>0</v>
      </c>
      <c r="V21" s="203">
        <f>ROUND(E21*U21,2)</f>
        <v>0</v>
      </c>
      <c r="W21" s="204"/>
      <c r="X21" s="204"/>
      <c r="Y21" s="205"/>
      <c r="Z21" s="205"/>
      <c r="AA21" s="205"/>
      <c r="AB21" s="205"/>
      <c r="AC21" s="205"/>
      <c r="AD21" s="205"/>
      <c r="AE21" s="205" t="s">
        <v>133</v>
      </c>
      <c r="AF21" s="205" t="s">
        <v>481</v>
      </c>
      <c r="AG21" s="205"/>
      <c r="AH21" s="206"/>
      <c r="AI21" s="206"/>
      <c r="AJ21" s="207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08"/>
      <c r="B22" s="213" t="s">
        <v>471</v>
      </c>
      <c r="C22" s="214"/>
      <c r="D22" s="215"/>
      <c r="E22" s="216">
        <v>13.62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2"/>
      <c r="S22" s="212"/>
      <c r="T22" s="211"/>
      <c r="U22" s="211"/>
      <c r="V22" s="211"/>
      <c r="W22" s="212"/>
      <c r="X22" s="212"/>
      <c r="Y22" s="205"/>
      <c r="Z22" s="205"/>
      <c r="AA22" s="205"/>
      <c r="AB22" s="205"/>
      <c r="AC22" s="205"/>
      <c r="AD22" s="205"/>
      <c r="AE22" s="205" t="s">
        <v>138</v>
      </c>
      <c r="AF22" s="205">
        <v>5</v>
      </c>
      <c r="AG22" s="205"/>
      <c r="AH22" s="206"/>
      <c r="AI22" s="217" t="s">
        <v>471</v>
      </c>
      <c r="AJ22" s="207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2.5" outlineLevel="1" x14ac:dyDescent="0.2">
      <c r="A23" s="199">
        <v>5</v>
      </c>
      <c r="B23" s="200" t="s">
        <v>347</v>
      </c>
      <c r="C23" s="200" t="s">
        <v>348</v>
      </c>
      <c r="D23" s="201" t="s">
        <v>129</v>
      </c>
      <c r="E23" s="202">
        <v>19.524000000000001</v>
      </c>
      <c r="F23" s="203">
        <v>522</v>
      </c>
      <c r="G23" s="203">
        <v>10191.530000000001</v>
      </c>
      <c r="H23" s="203">
        <v>0</v>
      </c>
      <c r="I23" s="203">
        <f>ROUND(E23*H23,2)</f>
        <v>0</v>
      </c>
      <c r="J23" s="203">
        <v>522</v>
      </c>
      <c r="K23" s="203">
        <f>ROUND(E23*J23,2)</f>
        <v>10191.530000000001</v>
      </c>
      <c r="L23" s="203">
        <v>21</v>
      </c>
      <c r="M23" s="203">
        <f>G23*(1+L23/100)</f>
        <v>12331.7513</v>
      </c>
      <c r="N23" s="203">
        <v>0</v>
      </c>
      <c r="O23" s="203">
        <f>ROUND(E23*N23,2)</f>
        <v>0</v>
      </c>
      <c r="P23" s="203">
        <v>0</v>
      </c>
      <c r="Q23" s="203">
        <f>ROUND(E23*P23,2)</f>
        <v>0</v>
      </c>
      <c r="R23" s="204" t="s">
        <v>130</v>
      </c>
      <c r="S23" s="204" t="s">
        <v>131</v>
      </c>
      <c r="T23" s="203" t="s">
        <v>132</v>
      </c>
      <c r="U23" s="203">
        <v>0</v>
      </c>
      <c r="V23" s="203">
        <f>ROUND(E23*U23,2)</f>
        <v>0</v>
      </c>
      <c r="W23" s="204"/>
      <c r="X23" s="204"/>
      <c r="Y23" s="205"/>
      <c r="Z23" s="205"/>
      <c r="AA23" s="205"/>
      <c r="AB23" s="205"/>
      <c r="AC23" s="205"/>
      <c r="AD23" s="205"/>
      <c r="AE23" s="205" t="s">
        <v>133</v>
      </c>
      <c r="AF23" s="205" t="s">
        <v>482</v>
      </c>
      <c r="AG23" s="205"/>
      <c r="AH23" s="206"/>
      <c r="AI23" s="206"/>
      <c r="AJ23" s="207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08"/>
      <c r="B24" s="209" t="s">
        <v>473</v>
      </c>
      <c r="C24" s="209"/>
      <c r="D24" s="218"/>
      <c r="E24" s="218"/>
      <c r="F24" s="218"/>
      <c r="G24" s="218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2"/>
      <c r="S24" s="212"/>
      <c r="T24" s="211"/>
      <c r="U24" s="211"/>
      <c r="V24" s="211"/>
      <c r="W24" s="212"/>
      <c r="X24" s="212"/>
      <c r="Y24" s="205"/>
      <c r="Z24" s="205"/>
      <c r="AA24" s="205"/>
      <c r="AB24" s="205"/>
      <c r="AC24" s="205"/>
      <c r="AD24" s="205"/>
      <c r="AE24" s="205" t="s">
        <v>136</v>
      </c>
      <c r="AF24" s="205"/>
      <c r="AG24" s="205"/>
      <c r="AH24" s="206" t="str">
        <f>B24</f>
        <v>opakování 6x (2l/ trvalka)</v>
      </c>
      <c r="AI24" s="206"/>
      <c r="AJ24" s="207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ht="22.5" outlineLevel="1" x14ac:dyDescent="0.2">
      <c r="A25" s="208"/>
      <c r="B25" s="229" t="s">
        <v>474</v>
      </c>
      <c r="C25" s="229"/>
      <c r="D25" s="230"/>
      <c r="E25" s="216">
        <v>19.524000000000001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2"/>
      <c r="S25" s="212"/>
      <c r="T25" s="211"/>
      <c r="U25" s="211"/>
      <c r="V25" s="211"/>
      <c r="W25" s="212"/>
      <c r="X25" s="212"/>
      <c r="Y25" s="205"/>
      <c r="Z25" s="205"/>
      <c r="AA25" s="205"/>
      <c r="AB25" s="205"/>
      <c r="AC25" s="205"/>
      <c r="AD25" s="205"/>
      <c r="AE25" s="205" t="s">
        <v>138</v>
      </c>
      <c r="AF25" s="205">
        <v>5</v>
      </c>
      <c r="AG25" s="205"/>
      <c r="AH25" s="206"/>
      <c r="AI25" s="217" t="s">
        <v>474</v>
      </c>
      <c r="AJ25" s="207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2.5" outlineLevel="1" x14ac:dyDescent="0.2">
      <c r="A26" s="199">
        <v>6</v>
      </c>
      <c r="B26" s="200" t="s">
        <v>352</v>
      </c>
      <c r="C26" s="200" t="s">
        <v>353</v>
      </c>
      <c r="D26" s="201" t="s">
        <v>129</v>
      </c>
      <c r="E26" s="202">
        <v>19.524000000000001</v>
      </c>
      <c r="F26" s="203">
        <v>401</v>
      </c>
      <c r="G26" s="203">
        <v>7829.12</v>
      </c>
      <c r="H26" s="203">
        <v>0</v>
      </c>
      <c r="I26" s="203">
        <f>ROUND(E26*H26,2)</f>
        <v>0</v>
      </c>
      <c r="J26" s="203">
        <v>401</v>
      </c>
      <c r="K26" s="203">
        <f>ROUND(E26*J26,2)</f>
        <v>7829.12</v>
      </c>
      <c r="L26" s="203">
        <v>21</v>
      </c>
      <c r="M26" s="203">
        <f>G26*(1+L26/100)</f>
        <v>9473.2351999999992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4" t="s">
        <v>130</v>
      </c>
      <c r="S26" s="204" t="s">
        <v>131</v>
      </c>
      <c r="T26" s="203" t="s">
        <v>132</v>
      </c>
      <c r="U26" s="203">
        <v>0</v>
      </c>
      <c r="V26" s="203">
        <f>ROUND(E26*U26,2)</f>
        <v>0</v>
      </c>
      <c r="W26" s="204"/>
      <c r="X26" s="204"/>
      <c r="Y26" s="205"/>
      <c r="Z26" s="205"/>
      <c r="AA26" s="205"/>
      <c r="AB26" s="205"/>
      <c r="AC26" s="205"/>
      <c r="AD26" s="205"/>
      <c r="AE26" s="205" t="s">
        <v>133</v>
      </c>
      <c r="AF26" s="205" t="s">
        <v>483</v>
      </c>
      <c r="AG26" s="205"/>
      <c r="AH26" s="206"/>
      <c r="AI26" s="206"/>
      <c r="AJ26" s="207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08"/>
      <c r="B27" s="213" t="s">
        <v>476</v>
      </c>
      <c r="C27" s="214"/>
      <c r="D27" s="215"/>
      <c r="E27" s="216">
        <v>19.524000000000001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  <c r="S27" s="212"/>
      <c r="T27" s="211"/>
      <c r="U27" s="211"/>
      <c r="V27" s="211"/>
      <c r="W27" s="212"/>
      <c r="X27" s="212"/>
      <c r="Y27" s="205"/>
      <c r="Z27" s="205"/>
      <c r="AA27" s="205"/>
      <c r="AB27" s="205"/>
      <c r="AC27" s="205"/>
      <c r="AD27" s="205"/>
      <c r="AE27" s="205" t="s">
        <v>138</v>
      </c>
      <c r="AF27" s="205">
        <v>5</v>
      </c>
      <c r="AG27" s="205"/>
      <c r="AH27" s="206"/>
      <c r="AI27" s="217" t="s">
        <v>476</v>
      </c>
      <c r="AJ27" s="207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199">
        <v>7</v>
      </c>
      <c r="B28" s="200" t="s">
        <v>358</v>
      </c>
      <c r="C28" s="200" t="s">
        <v>359</v>
      </c>
      <c r="D28" s="201" t="s">
        <v>129</v>
      </c>
      <c r="E28" s="202">
        <v>19.524000000000001</v>
      </c>
      <c r="F28" s="203">
        <v>63.14</v>
      </c>
      <c r="G28" s="203">
        <v>1232.75</v>
      </c>
      <c r="H28" s="203">
        <v>41</v>
      </c>
      <c r="I28" s="203">
        <f>ROUND(E28*H28,2)</f>
        <v>800.48</v>
      </c>
      <c r="J28" s="203">
        <v>22.14</v>
      </c>
      <c r="K28" s="203">
        <f>ROUND(E28*J28,2)</f>
        <v>432.26</v>
      </c>
      <c r="L28" s="203">
        <v>21</v>
      </c>
      <c r="M28" s="203">
        <f>G28*(1+L28/100)</f>
        <v>1491.6275000000001</v>
      </c>
      <c r="N28" s="203">
        <v>0</v>
      </c>
      <c r="O28" s="203">
        <f>ROUND(E28*N28,2)</f>
        <v>0</v>
      </c>
      <c r="P28" s="203">
        <v>0</v>
      </c>
      <c r="Q28" s="203">
        <f>ROUND(E28*P28,2)</f>
        <v>0</v>
      </c>
      <c r="R28" s="204"/>
      <c r="S28" s="204" t="s">
        <v>131</v>
      </c>
      <c r="T28" s="203" t="s">
        <v>199</v>
      </c>
      <c r="U28" s="203">
        <v>0</v>
      </c>
      <c r="V28" s="203">
        <f>ROUND(E28*U28,2)</f>
        <v>0</v>
      </c>
      <c r="W28" s="204"/>
      <c r="X28" s="204"/>
      <c r="Y28" s="205"/>
      <c r="Z28" s="205"/>
      <c r="AA28" s="205"/>
      <c r="AB28" s="205"/>
      <c r="AC28" s="205"/>
      <c r="AD28" s="205"/>
      <c r="AE28" s="205" t="s">
        <v>155</v>
      </c>
      <c r="AF28" s="205" t="s">
        <v>484</v>
      </c>
      <c r="AG28" s="205"/>
      <c r="AH28" s="206"/>
      <c r="AI28" s="206"/>
      <c r="AJ28" s="207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08"/>
      <c r="B29" s="213" t="s">
        <v>476</v>
      </c>
      <c r="C29" s="214"/>
      <c r="D29" s="215"/>
      <c r="E29" s="216">
        <v>19.524000000000001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  <c r="S29" s="212"/>
      <c r="T29" s="211"/>
      <c r="U29" s="211"/>
      <c r="V29" s="211"/>
      <c r="W29" s="212"/>
      <c r="X29" s="212"/>
      <c r="Y29" s="205"/>
      <c r="Z29" s="205"/>
      <c r="AA29" s="205"/>
      <c r="AB29" s="205"/>
      <c r="AC29" s="205"/>
      <c r="AD29" s="205"/>
      <c r="AE29" s="205" t="s">
        <v>138</v>
      </c>
      <c r="AF29" s="205">
        <v>5</v>
      </c>
      <c r="AG29" s="205"/>
      <c r="AH29" s="206"/>
      <c r="AI29" s="217" t="s">
        <v>476</v>
      </c>
      <c r="AJ29" s="207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x14ac:dyDescent="0.2">
      <c r="A30" s="171"/>
      <c r="B30" s="184"/>
      <c r="C30" s="184"/>
      <c r="D30" s="186"/>
      <c r="E30" s="187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  <c r="S30" s="189"/>
      <c r="T30" s="188"/>
      <c r="U30" s="188"/>
      <c r="V30" s="188"/>
      <c r="W30" s="189"/>
      <c r="X30" s="189"/>
      <c r="AC30">
        <v>12</v>
      </c>
      <c r="AD30">
        <v>21</v>
      </c>
      <c r="AH30" s="197"/>
      <c r="AI30" s="197"/>
      <c r="AJ30" s="198"/>
    </row>
    <row r="31" spans="1:60" x14ac:dyDescent="0.2">
      <c r="A31" s="220"/>
      <c r="B31" s="221"/>
      <c r="C31" s="221"/>
      <c r="D31" s="222"/>
      <c r="E31" s="205"/>
      <c r="F31" s="205"/>
      <c r="G31" s="205"/>
      <c r="AE31" t="s">
        <v>382</v>
      </c>
    </row>
    <row r="32" spans="1:60" x14ac:dyDescent="0.2">
      <c r="A32" s="164"/>
      <c r="D32" s="8"/>
    </row>
    <row r="33" spans="1:4" x14ac:dyDescent="0.2">
      <c r="A33" s="164"/>
      <c r="D33" s="8"/>
    </row>
    <row r="34" spans="1:4" x14ac:dyDescent="0.2">
      <c r="A34" s="164"/>
      <c r="D34" s="8"/>
    </row>
    <row r="35" spans="1:4" x14ac:dyDescent="0.2">
      <c r="A35" s="164"/>
      <c r="D35" s="8"/>
    </row>
    <row r="36" spans="1:4" x14ac:dyDescent="0.2">
      <c r="A36" s="164"/>
      <c r="D36" s="8"/>
    </row>
    <row r="37" spans="1:4" x14ac:dyDescent="0.2">
      <c r="A37" s="164"/>
      <c r="D37" s="8"/>
    </row>
    <row r="38" spans="1:4" x14ac:dyDescent="0.2">
      <c r="A38" s="164"/>
      <c r="D38" s="8"/>
    </row>
    <row r="39" spans="1:4" x14ac:dyDescent="0.2">
      <c r="A39" s="164"/>
      <c r="D39" s="8"/>
    </row>
    <row r="40" spans="1:4" x14ac:dyDescent="0.2">
      <c r="A40" s="164"/>
      <c r="D40" s="8"/>
    </row>
    <row r="41" spans="1:4" x14ac:dyDescent="0.2">
      <c r="A41" s="164"/>
      <c r="D41" s="8"/>
    </row>
    <row r="42" spans="1:4" x14ac:dyDescent="0.2">
      <c r="A42" s="164"/>
      <c r="D42" s="8"/>
    </row>
    <row r="43" spans="1:4" x14ac:dyDescent="0.2">
      <c r="A43" s="164"/>
      <c r="D43" s="8"/>
    </row>
    <row r="44" spans="1:4" x14ac:dyDescent="0.2">
      <c r="A44" s="164"/>
      <c r="D44" s="8"/>
    </row>
    <row r="45" spans="1:4" x14ac:dyDescent="0.2">
      <c r="A45" s="164"/>
      <c r="D45" s="8"/>
    </row>
    <row r="46" spans="1:4" x14ac:dyDescent="0.2">
      <c r="A46" s="164"/>
      <c r="D46" s="8"/>
    </row>
    <row r="47" spans="1:4" x14ac:dyDescent="0.2">
      <c r="A47" s="164"/>
      <c r="D47" s="8"/>
    </row>
    <row r="48" spans="1:4" x14ac:dyDescent="0.2">
      <c r="A48" s="164"/>
      <c r="D48" s="8"/>
    </row>
    <row r="49" spans="1:4" x14ac:dyDescent="0.2">
      <c r="A49" s="164"/>
      <c r="D49" s="8"/>
    </row>
    <row r="50" spans="1:4" x14ac:dyDescent="0.2">
      <c r="A50" s="164"/>
      <c r="D50" s="8"/>
    </row>
    <row r="51" spans="1:4" x14ac:dyDescent="0.2">
      <c r="A51" s="164"/>
      <c r="D51" s="8"/>
    </row>
    <row r="52" spans="1:4" x14ac:dyDescent="0.2">
      <c r="A52" s="164"/>
      <c r="D52" s="8"/>
    </row>
    <row r="53" spans="1:4" x14ac:dyDescent="0.2">
      <c r="A53" s="164"/>
      <c r="D53" s="8"/>
    </row>
    <row r="54" spans="1:4" x14ac:dyDescent="0.2">
      <c r="A54" s="164"/>
      <c r="D54" s="8"/>
    </row>
    <row r="55" spans="1:4" x14ac:dyDescent="0.2">
      <c r="A55" s="164"/>
      <c r="D55" s="8"/>
    </row>
    <row r="56" spans="1:4" x14ac:dyDescent="0.2">
      <c r="A56" s="164"/>
      <c r="D56" s="8"/>
    </row>
    <row r="57" spans="1:4" x14ac:dyDescent="0.2">
      <c r="A57" s="164"/>
      <c r="D57" s="8"/>
    </row>
    <row r="58" spans="1:4" x14ac:dyDescent="0.2">
      <c r="A58" s="164"/>
      <c r="D58" s="8"/>
    </row>
    <row r="59" spans="1:4" x14ac:dyDescent="0.2">
      <c r="A59" s="164"/>
      <c r="D59" s="8"/>
    </row>
    <row r="60" spans="1:4" x14ac:dyDescent="0.2">
      <c r="A60" s="164"/>
      <c r="D60" s="8"/>
    </row>
    <row r="61" spans="1:4" x14ac:dyDescent="0.2">
      <c r="A61" s="164"/>
      <c r="D61" s="8"/>
    </row>
    <row r="62" spans="1:4" x14ac:dyDescent="0.2">
      <c r="A62" s="164"/>
      <c r="D62" s="8"/>
    </row>
    <row r="63" spans="1:4" x14ac:dyDescent="0.2">
      <c r="A63" s="164"/>
      <c r="D63" s="8"/>
    </row>
    <row r="64" spans="1:4" x14ac:dyDescent="0.2">
      <c r="A64" s="164"/>
      <c r="D64" s="8"/>
    </row>
    <row r="65" spans="1:4" x14ac:dyDescent="0.2">
      <c r="A65" s="164"/>
      <c r="D65" s="8"/>
    </row>
    <row r="66" spans="1:4" x14ac:dyDescent="0.2">
      <c r="A66" s="164"/>
      <c r="D66" s="8"/>
    </row>
    <row r="67" spans="1:4" x14ac:dyDescent="0.2">
      <c r="A67" s="164"/>
      <c r="D67" s="8"/>
    </row>
    <row r="68" spans="1:4" x14ac:dyDescent="0.2">
      <c r="A68" s="164"/>
      <c r="D68" s="8"/>
    </row>
    <row r="69" spans="1:4" x14ac:dyDescent="0.2">
      <c r="A69" s="164"/>
      <c r="D69" s="8"/>
    </row>
    <row r="70" spans="1:4" x14ac:dyDescent="0.2">
      <c r="A70" s="164"/>
      <c r="D70" s="8"/>
    </row>
    <row r="71" spans="1:4" x14ac:dyDescent="0.2">
      <c r="A71" s="164"/>
      <c r="D71" s="8"/>
    </row>
    <row r="72" spans="1:4" x14ac:dyDescent="0.2">
      <c r="A72" s="164"/>
      <c r="D72" s="8"/>
    </row>
    <row r="73" spans="1:4" x14ac:dyDescent="0.2">
      <c r="A73" s="164"/>
      <c r="D73" s="8"/>
    </row>
    <row r="74" spans="1:4" x14ac:dyDescent="0.2">
      <c r="A74" s="164"/>
      <c r="D74" s="8"/>
    </row>
    <row r="75" spans="1:4" x14ac:dyDescent="0.2">
      <c r="A75" s="164"/>
      <c r="D75" s="8"/>
    </row>
    <row r="76" spans="1:4" x14ac:dyDescent="0.2">
      <c r="A76" s="164"/>
      <c r="D76" s="8"/>
    </row>
    <row r="77" spans="1:4" x14ac:dyDescent="0.2">
      <c r="A77" s="164"/>
      <c r="D77" s="8"/>
    </row>
    <row r="78" spans="1:4" x14ac:dyDescent="0.2">
      <c r="A78" s="164"/>
      <c r="D78" s="8"/>
    </row>
    <row r="79" spans="1:4" x14ac:dyDescent="0.2">
      <c r="A79" s="164"/>
      <c r="D79" s="8"/>
    </row>
    <row r="80" spans="1:4" x14ac:dyDescent="0.2">
      <c r="A80" s="164"/>
      <c r="D80" s="8"/>
    </row>
    <row r="81" spans="1:4" x14ac:dyDescent="0.2">
      <c r="A81" s="164"/>
      <c r="D81" s="8"/>
    </row>
    <row r="82" spans="1:4" x14ac:dyDescent="0.2">
      <c r="A82" s="164"/>
      <c r="D82" s="8"/>
    </row>
    <row r="83" spans="1:4" x14ac:dyDescent="0.2">
      <c r="A83" s="164"/>
      <c r="D83" s="8"/>
    </row>
    <row r="84" spans="1:4" x14ac:dyDescent="0.2">
      <c r="A84" s="164"/>
      <c r="D84" s="8"/>
    </row>
    <row r="85" spans="1:4" x14ac:dyDescent="0.2">
      <c r="A85" s="164"/>
      <c r="D85" s="8"/>
    </row>
    <row r="86" spans="1:4" x14ac:dyDescent="0.2">
      <c r="A86" s="164"/>
      <c r="D86" s="8"/>
    </row>
    <row r="87" spans="1:4" x14ac:dyDescent="0.2">
      <c r="A87" s="164"/>
      <c r="D87" s="8"/>
    </row>
    <row r="88" spans="1:4" x14ac:dyDescent="0.2">
      <c r="A88" s="164"/>
      <c r="D88" s="8"/>
    </row>
    <row r="89" spans="1:4" x14ac:dyDescent="0.2">
      <c r="A89" s="164"/>
      <c r="D89" s="8"/>
    </row>
    <row r="90" spans="1:4" x14ac:dyDescent="0.2">
      <c r="A90" s="164"/>
      <c r="D90" s="8"/>
    </row>
    <row r="91" spans="1:4" x14ac:dyDescent="0.2">
      <c r="A91" s="164"/>
      <c r="D91" s="8"/>
    </row>
    <row r="92" spans="1:4" x14ac:dyDescent="0.2">
      <c r="A92" s="164"/>
      <c r="D92" s="8"/>
    </row>
    <row r="93" spans="1:4" x14ac:dyDescent="0.2">
      <c r="A93" s="164"/>
      <c r="D93" s="8"/>
    </row>
    <row r="94" spans="1:4" x14ac:dyDescent="0.2">
      <c r="A94" s="164"/>
      <c r="D94" s="8"/>
    </row>
    <row r="95" spans="1:4" x14ac:dyDescent="0.2">
      <c r="A95" s="164"/>
      <c r="D95" s="8"/>
    </row>
    <row r="96" spans="1:4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14">
    <mergeCell ref="B24:G24"/>
    <mergeCell ref="B25:D25"/>
    <mergeCell ref="C7:G7"/>
    <mergeCell ref="B13:G13"/>
    <mergeCell ref="B14:D14"/>
    <mergeCell ref="B16:G16"/>
    <mergeCell ref="B17:D17"/>
    <mergeCell ref="B19:G19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C812-5319-4F92-AC16-437579372E8D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66" t="s">
        <v>97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ht="15.95" customHeight="1" x14ac:dyDescent="0.2">
      <c r="A7" s="174" t="s">
        <v>97</v>
      </c>
      <c r="B7" s="175" t="s">
        <v>65</v>
      </c>
      <c r="C7" s="176" t="s">
        <v>66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100</v>
      </c>
    </row>
    <row r="8" spans="1:60" x14ac:dyDescent="0.2">
      <c r="A8" s="164"/>
      <c r="D8" s="8"/>
    </row>
    <row r="9" spans="1:60" ht="38.25" x14ac:dyDescent="0.2">
      <c r="A9" s="178" t="s">
        <v>101</v>
      </c>
      <c r="B9" s="181" t="s">
        <v>102</v>
      </c>
      <c r="C9" s="181" t="s">
        <v>103</v>
      </c>
      <c r="D9" s="179" t="s">
        <v>104</v>
      </c>
      <c r="E9" s="180" t="s">
        <v>105</v>
      </c>
      <c r="F9" s="182" t="s">
        <v>106</v>
      </c>
      <c r="G9" s="180" t="s">
        <v>28</v>
      </c>
      <c r="H9" s="183" t="s">
        <v>29</v>
      </c>
      <c r="I9" s="183" t="s">
        <v>110</v>
      </c>
      <c r="J9" s="183" t="s">
        <v>30</v>
      </c>
      <c r="K9" s="183" t="s">
        <v>111</v>
      </c>
      <c r="L9" s="183" t="s">
        <v>112</v>
      </c>
      <c r="M9" s="183" t="s">
        <v>113</v>
      </c>
      <c r="N9" s="183" t="s">
        <v>114</v>
      </c>
      <c r="O9" s="183" t="s">
        <v>115</v>
      </c>
      <c r="P9" s="183" t="s">
        <v>116</v>
      </c>
      <c r="Q9" s="183" t="s">
        <v>117</v>
      </c>
      <c r="R9" s="183" t="s">
        <v>118</v>
      </c>
      <c r="S9" s="183" t="s">
        <v>119</v>
      </c>
      <c r="T9" s="183" t="s">
        <v>120</v>
      </c>
      <c r="U9" s="183" t="s">
        <v>121</v>
      </c>
      <c r="V9" s="183" t="s">
        <v>122</v>
      </c>
      <c r="W9" s="183" t="s">
        <v>123</v>
      </c>
      <c r="X9" s="183" t="s">
        <v>124</v>
      </c>
      <c r="Y9" s="19"/>
      <c r="Z9" s="19"/>
      <c r="AA9" s="19"/>
      <c r="AB9" s="19"/>
      <c r="AC9" s="19"/>
      <c r="AD9" s="19" t="s">
        <v>109</v>
      </c>
      <c r="AE9" s="19" t="s">
        <v>107</v>
      </c>
      <c r="AF9" t="s">
        <v>108</v>
      </c>
    </row>
    <row r="10" spans="1:60" x14ac:dyDescent="0.2">
      <c r="A10" s="171"/>
      <c r="B10" s="184"/>
      <c r="C10" s="184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9"/>
      <c r="T10" s="188"/>
      <c r="U10" s="188"/>
      <c r="V10" s="188"/>
      <c r="W10" s="189"/>
      <c r="X10" s="189"/>
      <c r="AH10" s="197"/>
      <c r="AI10" s="197"/>
      <c r="AJ10" s="198"/>
    </row>
    <row r="11" spans="1:60" x14ac:dyDescent="0.2">
      <c r="A11" s="185" t="s">
        <v>125</v>
      </c>
      <c r="B11" s="190" t="s">
        <v>89</v>
      </c>
      <c r="C11" s="190" t="s">
        <v>90</v>
      </c>
      <c r="D11" s="191"/>
      <c r="E11" s="192"/>
      <c r="F11" s="193"/>
      <c r="G11" s="194">
        <f>SUMIF(AE12:AE29,"&lt;&gt;NOR",G12:G29)</f>
        <v>65470.6</v>
      </c>
      <c r="H11" s="193"/>
      <c r="I11" s="193">
        <f>SUM(I12:I29)</f>
        <v>800.48</v>
      </c>
      <c r="J11" s="193"/>
      <c r="K11" s="193">
        <f>SUM(K12:K29)</f>
        <v>64670.11</v>
      </c>
      <c r="L11" s="193"/>
      <c r="M11" s="193">
        <f>SUM(M12:M29)</f>
        <v>79219.426000000007</v>
      </c>
      <c r="N11" s="193"/>
      <c r="O11" s="193">
        <f>SUM(O12:O29)</f>
        <v>0</v>
      </c>
      <c r="P11" s="193"/>
      <c r="Q11" s="193">
        <f>SUM(Q12:Q29)</f>
        <v>0</v>
      </c>
      <c r="R11" s="195"/>
      <c r="S11" s="195"/>
      <c r="T11" s="193"/>
      <c r="U11" s="193"/>
      <c r="V11" s="193">
        <f>SUM(V12:V29)</f>
        <v>0</v>
      </c>
      <c r="W11" s="195"/>
      <c r="X11" s="196"/>
      <c r="AE11" t="s">
        <v>126</v>
      </c>
      <c r="AH11" s="197"/>
      <c r="AI11" s="197"/>
      <c r="AJ11" s="198"/>
    </row>
    <row r="12" spans="1:60" outlineLevel="1" x14ac:dyDescent="0.2">
      <c r="A12" s="199">
        <v>1</v>
      </c>
      <c r="B12" s="200" t="s">
        <v>455</v>
      </c>
      <c r="C12" s="200" t="s">
        <v>456</v>
      </c>
      <c r="D12" s="201" t="s">
        <v>161</v>
      </c>
      <c r="E12" s="202">
        <v>681</v>
      </c>
      <c r="F12" s="203">
        <v>40.5</v>
      </c>
      <c r="G12" s="203">
        <v>27580.5</v>
      </c>
      <c r="H12" s="203">
        <v>0</v>
      </c>
      <c r="I12" s="203">
        <f>ROUND(E12*H12,2)</f>
        <v>0</v>
      </c>
      <c r="J12" s="203">
        <v>40.5</v>
      </c>
      <c r="K12" s="203">
        <f>ROUND(E12*J12,2)</f>
        <v>27580.5</v>
      </c>
      <c r="L12" s="203">
        <v>21</v>
      </c>
      <c r="M12" s="203">
        <f>G12*(1+L12/100)</f>
        <v>33372.404999999999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4" t="s">
        <v>130</v>
      </c>
      <c r="S12" s="204" t="s">
        <v>131</v>
      </c>
      <c r="T12" s="203" t="s">
        <v>132</v>
      </c>
      <c r="U12" s="203">
        <v>0</v>
      </c>
      <c r="V12" s="203">
        <f>ROUND(E12*U12,2)</f>
        <v>0</v>
      </c>
      <c r="W12" s="204"/>
      <c r="X12" s="204"/>
      <c r="Y12" s="205"/>
      <c r="Z12" s="205"/>
      <c r="AA12" s="205"/>
      <c r="AB12" s="205"/>
      <c r="AC12" s="205"/>
      <c r="AD12" s="205"/>
      <c r="AE12" s="205" t="s">
        <v>133</v>
      </c>
      <c r="AF12" s="205" t="s">
        <v>485</v>
      </c>
      <c r="AG12" s="205"/>
      <c r="AH12" s="206"/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 x14ac:dyDescent="0.2">
      <c r="A13" s="208"/>
      <c r="B13" s="209" t="s">
        <v>458</v>
      </c>
      <c r="C13" s="209"/>
      <c r="D13" s="210"/>
      <c r="E13" s="210"/>
      <c r="F13" s="210"/>
      <c r="G13" s="210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1"/>
      <c r="U13" s="211"/>
      <c r="V13" s="211"/>
      <c r="W13" s="212"/>
      <c r="X13" s="212"/>
      <c r="Y13" s="205"/>
      <c r="Z13" s="205"/>
      <c r="AA13" s="205"/>
      <c r="AB13" s="205"/>
      <c r="AC13" s="205"/>
      <c r="AD13" s="205"/>
      <c r="AE13" s="205" t="s">
        <v>136</v>
      </c>
      <c r="AF13" s="205"/>
      <c r="AG13" s="205"/>
      <c r="AH13" s="206" t="str">
        <f>B13</f>
        <v>Včetně vysbírání případných odpadků ze záhonů_x000D_
opakování 3x</v>
      </c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8"/>
      <c r="B14" s="229" t="s">
        <v>459</v>
      </c>
      <c r="C14" s="229"/>
      <c r="D14" s="230"/>
      <c r="E14" s="216">
        <v>681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138</v>
      </c>
      <c r="AF14" s="205">
        <v>5</v>
      </c>
      <c r="AG14" s="205"/>
      <c r="AH14" s="206"/>
      <c r="AI14" s="217" t="s">
        <v>459</v>
      </c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22.5" outlineLevel="1" x14ac:dyDescent="0.2">
      <c r="A15" s="199">
        <v>2</v>
      </c>
      <c r="B15" s="200" t="s">
        <v>460</v>
      </c>
      <c r="C15" s="200" t="s">
        <v>461</v>
      </c>
      <c r="D15" s="201" t="s">
        <v>161</v>
      </c>
      <c r="E15" s="202">
        <v>227</v>
      </c>
      <c r="F15" s="203">
        <v>20.9</v>
      </c>
      <c r="G15" s="203">
        <v>4744.3</v>
      </c>
      <c r="H15" s="203">
        <v>0</v>
      </c>
      <c r="I15" s="203">
        <f>ROUND(E15*H15,2)</f>
        <v>0</v>
      </c>
      <c r="J15" s="203">
        <v>20.9</v>
      </c>
      <c r="K15" s="203">
        <f>ROUND(E15*J15,2)</f>
        <v>4744.3</v>
      </c>
      <c r="L15" s="203">
        <v>21</v>
      </c>
      <c r="M15" s="203">
        <f>G15*(1+L15/100)</f>
        <v>5740.6030000000001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4" t="s">
        <v>130</v>
      </c>
      <c r="S15" s="204" t="s">
        <v>131</v>
      </c>
      <c r="T15" s="203" t="s">
        <v>132</v>
      </c>
      <c r="U15" s="203">
        <v>0</v>
      </c>
      <c r="V15" s="203">
        <f>ROUND(E15*U15,2)</f>
        <v>0</v>
      </c>
      <c r="W15" s="204"/>
      <c r="X15" s="204"/>
      <c r="Y15" s="205"/>
      <c r="Z15" s="205"/>
      <c r="AA15" s="205"/>
      <c r="AB15" s="205"/>
      <c r="AC15" s="205"/>
      <c r="AD15" s="205"/>
      <c r="AE15" s="205" t="s">
        <v>133</v>
      </c>
      <c r="AF15" s="205" t="s">
        <v>486</v>
      </c>
      <c r="AG15" s="205"/>
      <c r="AH15" s="206"/>
      <c r="AI15" s="206"/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08"/>
      <c r="B16" s="209" t="s">
        <v>463</v>
      </c>
      <c r="C16" s="209"/>
      <c r="D16" s="218"/>
      <c r="E16" s="218"/>
      <c r="F16" s="218"/>
      <c r="G16" s="218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S16" s="212"/>
      <c r="T16" s="211"/>
      <c r="U16" s="211"/>
      <c r="V16" s="211"/>
      <c r="W16" s="212"/>
      <c r="X16" s="212"/>
      <c r="Y16" s="205"/>
      <c r="Z16" s="205"/>
      <c r="AA16" s="205"/>
      <c r="AB16" s="205"/>
      <c r="AC16" s="205"/>
      <c r="AD16" s="205"/>
      <c r="AE16" s="205" t="s">
        <v>136</v>
      </c>
      <c r="AF16" s="205"/>
      <c r="AG16" s="205"/>
      <c r="AH16" s="206" t="str">
        <f>B16</f>
        <v>1x za vegetaci</v>
      </c>
      <c r="AI16" s="206"/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08"/>
      <c r="B17" s="229" t="s">
        <v>386</v>
      </c>
      <c r="C17" s="229"/>
      <c r="D17" s="230"/>
      <c r="E17" s="216">
        <v>227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2"/>
      <c r="S17" s="212"/>
      <c r="T17" s="211"/>
      <c r="U17" s="211"/>
      <c r="V17" s="211"/>
      <c r="W17" s="212"/>
      <c r="X17" s="212"/>
      <c r="Y17" s="205"/>
      <c r="Z17" s="205"/>
      <c r="AA17" s="205"/>
      <c r="AB17" s="205"/>
      <c r="AC17" s="205"/>
      <c r="AD17" s="205"/>
      <c r="AE17" s="205" t="s">
        <v>138</v>
      </c>
      <c r="AF17" s="205">
        <v>5</v>
      </c>
      <c r="AG17" s="205"/>
      <c r="AH17" s="206"/>
      <c r="AI17" s="217" t="s">
        <v>386</v>
      </c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199">
        <v>3</v>
      </c>
      <c r="B18" s="200" t="s">
        <v>464</v>
      </c>
      <c r="C18" s="200" t="s">
        <v>465</v>
      </c>
      <c r="D18" s="201" t="s">
        <v>161</v>
      </c>
      <c r="E18" s="202">
        <v>227</v>
      </c>
      <c r="F18" s="203">
        <v>16.2</v>
      </c>
      <c r="G18" s="203">
        <v>3677.4</v>
      </c>
      <c r="H18" s="203">
        <v>0</v>
      </c>
      <c r="I18" s="203">
        <f>ROUND(E18*H18,2)</f>
        <v>0</v>
      </c>
      <c r="J18" s="203">
        <v>16.2</v>
      </c>
      <c r="K18" s="203">
        <f>ROUND(E18*J18,2)</f>
        <v>3677.4</v>
      </c>
      <c r="L18" s="203">
        <v>21</v>
      </c>
      <c r="M18" s="203">
        <f>G18*(1+L18/100)</f>
        <v>4449.6539999999995</v>
      </c>
      <c r="N18" s="203">
        <v>0</v>
      </c>
      <c r="O18" s="203">
        <f>ROUND(E18*N18,2)</f>
        <v>0</v>
      </c>
      <c r="P18" s="203">
        <v>0</v>
      </c>
      <c r="Q18" s="203">
        <f>ROUND(E18*P18,2)</f>
        <v>0</v>
      </c>
      <c r="R18" s="204" t="s">
        <v>130</v>
      </c>
      <c r="S18" s="204" t="s">
        <v>131</v>
      </c>
      <c r="T18" s="203" t="s">
        <v>132</v>
      </c>
      <c r="U18" s="203">
        <v>0</v>
      </c>
      <c r="V18" s="203">
        <f>ROUND(E18*U18,2)</f>
        <v>0</v>
      </c>
      <c r="W18" s="204"/>
      <c r="X18" s="204"/>
      <c r="Y18" s="205"/>
      <c r="Z18" s="205"/>
      <c r="AA18" s="205"/>
      <c r="AB18" s="205"/>
      <c r="AC18" s="205"/>
      <c r="AD18" s="205"/>
      <c r="AE18" s="205" t="s">
        <v>133</v>
      </c>
      <c r="AF18" s="205" t="s">
        <v>487</v>
      </c>
      <c r="AG18" s="205"/>
      <c r="AH18" s="206"/>
      <c r="AI18" s="206"/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08"/>
      <c r="B19" s="209" t="s">
        <v>463</v>
      </c>
      <c r="C19" s="209"/>
      <c r="D19" s="218"/>
      <c r="E19" s="218"/>
      <c r="F19" s="218"/>
      <c r="G19" s="218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2"/>
      <c r="S19" s="212"/>
      <c r="T19" s="211"/>
      <c r="U19" s="211"/>
      <c r="V19" s="211"/>
      <c r="W19" s="212"/>
      <c r="X19" s="212"/>
      <c r="Y19" s="205"/>
      <c r="Z19" s="205"/>
      <c r="AA19" s="205"/>
      <c r="AB19" s="205"/>
      <c r="AC19" s="205"/>
      <c r="AD19" s="205"/>
      <c r="AE19" s="205" t="s">
        <v>136</v>
      </c>
      <c r="AF19" s="205"/>
      <c r="AG19" s="205"/>
      <c r="AH19" s="206" t="str">
        <f>B19</f>
        <v>1x za vegetaci</v>
      </c>
      <c r="AI19" s="206"/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08"/>
      <c r="B20" s="213" t="s">
        <v>467</v>
      </c>
      <c r="C20" s="214"/>
      <c r="D20" s="215"/>
      <c r="E20" s="216">
        <v>227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2"/>
      <c r="S20" s="212"/>
      <c r="T20" s="211"/>
      <c r="U20" s="211"/>
      <c r="V20" s="211"/>
      <c r="W20" s="212"/>
      <c r="X20" s="212"/>
      <c r="Y20" s="205"/>
      <c r="Z20" s="205"/>
      <c r="AA20" s="205"/>
      <c r="AB20" s="205"/>
      <c r="AC20" s="205"/>
      <c r="AD20" s="205"/>
      <c r="AE20" s="205" t="s">
        <v>138</v>
      </c>
      <c r="AF20" s="205">
        <v>5</v>
      </c>
      <c r="AG20" s="205"/>
      <c r="AH20" s="206"/>
      <c r="AI20" s="217" t="s">
        <v>467</v>
      </c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199">
        <v>4</v>
      </c>
      <c r="B21" s="200" t="s">
        <v>468</v>
      </c>
      <c r="C21" s="200" t="s">
        <v>469</v>
      </c>
      <c r="D21" s="201" t="s">
        <v>147</v>
      </c>
      <c r="E21" s="202">
        <v>13.62</v>
      </c>
      <c r="F21" s="203">
        <v>750</v>
      </c>
      <c r="G21" s="203">
        <v>10215</v>
      </c>
      <c r="H21" s="203">
        <v>0</v>
      </c>
      <c r="I21" s="203">
        <f>ROUND(E21*H21,2)</f>
        <v>0</v>
      </c>
      <c r="J21" s="203">
        <v>750</v>
      </c>
      <c r="K21" s="203">
        <f>ROUND(E21*J21,2)</f>
        <v>10215</v>
      </c>
      <c r="L21" s="203">
        <v>21</v>
      </c>
      <c r="M21" s="203">
        <f>G21*(1+L21/100)</f>
        <v>12360.15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4"/>
      <c r="S21" s="204" t="s">
        <v>131</v>
      </c>
      <c r="T21" s="203" t="s">
        <v>154</v>
      </c>
      <c r="U21" s="203">
        <v>0</v>
      </c>
      <c r="V21" s="203">
        <f>ROUND(E21*U21,2)</f>
        <v>0</v>
      </c>
      <c r="W21" s="204"/>
      <c r="X21" s="204"/>
      <c r="Y21" s="205"/>
      <c r="Z21" s="205"/>
      <c r="AA21" s="205"/>
      <c r="AB21" s="205"/>
      <c r="AC21" s="205"/>
      <c r="AD21" s="205"/>
      <c r="AE21" s="205" t="s">
        <v>133</v>
      </c>
      <c r="AF21" s="205" t="s">
        <v>488</v>
      </c>
      <c r="AG21" s="205"/>
      <c r="AH21" s="206"/>
      <c r="AI21" s="206"/>
      <c r="AJ21" s="207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08"/>
      <c r="B22" s="213" t="s">
        <v>471</v>
      </c>
      <c r="C22" s="214"/>
      <c r="D22" s="215"/>
      <c r="E22" s="216">
        <v>13.62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2"/>
      <c r="S22" s="212"/>
      <c r="T22" s="211"/>
      <c r="U22" s="211"/>
      <c r="V22" s="211"/>
      <c r="W22" s="212"/>
      <c r="X22" s="212"/>
      <c r="Y22" s="205"/>
      <c r="Z22" s="205"/>
      <c r="AA22" s="205"/>
      <c r="AB22" s="205"/>
      <c r="AC22" s="205"/>
      <c r="AD22" s="205"/>
      <c r="AE22" s="205" t="s">
        <v>138</v>
      </c>
      <c r="AF22" s="205">
        <v>5</v>
      </c>
      <c r="AG22" s="205"/>
      <c r="AH22" s="206"/>
      <c r="AI22" s="217" t="s">
        <v>471</v>
      </c>
      <c r="AJ22" s="207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2.5" outlineLevel="1" x14ac:dyDescent="0.2">
      <c r="A23" s="199">
        <v>5</v>
      </c>
      <c r="B23" s="200" t="s">
        <v>347</v>
      </c>
      <c r="C23" s="200" t="s">
        <v>348</v>
      </c>
      <c r="D23" s="201" t="s">
        <v>129</v>
      </c>
      <c r="E23" s="202">
        <v>19.524000000000001</v>
      </c>
      <c r="F23" s="203">
        <v>522</v>
      </c>
      <c r="G23" s="203">
        <v>10191.530000000001</v>
      </c>
      <c r="H23" s="203">
        <v>0</v>
      </c>
      <c r="I23" s="203">
        <f>ROUND(E23*H23,2)</f>
        <v>0</v>
      </c>
      <c r="J23" s="203">
        <v>522</v>
      </c>
      <c r="K23" s="203">
        <f>ROUND(E23*J23,2)</f>
        <v>10191.530000000001</v>
      </c>
      <c r="L23" s="203">
        <v>21</v>
      </c>
      <c r="M23" s="203">
        <f>G23*(1+L23/100)</f>
        <v>12331.7513</v>
      </c>
      <c r="N23" s="203">
        <v>0</v>
      </c>
      <c r="O23" s="203">
        <f>ROUND(E23*N23,2)</f>
        <v>0</v>
      </c>
      <c r="P23" s="203">
        <v>0</v>
      </c>
      <c r="Q23" s="203">
        <f>ROUND(E23*P23,2)</f>
        <v>0</v>
      </c>
      <c r="R23" s="204" t="s">
        <v>130</v>
      </c>
      <c r="S23" s="204" t="s">
        <v>131</v>
      </c>
      <c r="T23" s="203" t="s">
        <v>132</v>
      </c>
      <c r="U23" s="203">
        <v>0</v>
      </c>
      <c r="V23" s="203">
        <f>ROUND(E23*U23,2)</f>
        <v>0</v>
      </c>
      <c r="W23" s="204"/>
      <c r="X23" s="204"/>
      <c r="Y23" s="205"/>
      <c r="Z23" s="205"/>
      <c r="AA23" s="205"/>
      <c r="AB23" s="205"/>
      <c r="AC23" s="205"/>
      <c r="AD23" s="205"/>
      <c r="AE23" s="205" t="s">
        <v>133</v>
      </c>
      <c r="AF23" s="205" t="s">
        <v>489</v>
      </c>
      <c r="AG23" s="205"/>
      <c r="AH23" s="206"/>
      <c r="AI23" s="206"/>
      <c r="AJ23" s="207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08"/>
      <c r="B24" s="209" t="s">
        <v>473</v>
      </c>
      <c r="C24" s="209"/>
      <c r="D24" s="218"/>
      <c r="E24" s="218"/>
      <c r="F24" s="218"/>
      <c r="G24" s="218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2"/>
      <c r="S24" s="212"/>
      <c r="T24" s="211"/>
      <c r="U24" s="211"/>
      <c r="V24" s="211"/>
      <c r="W24" s="212"/>
      <c r="X24" s="212"/>
      <c r="Y24" s="205"/>
      <c r="Z24" s="205"/>
      <c r="AA24" s="205"/>
      <c r="AB24" s="205"/>
      <c r="AC24" s="205"/>
      <c r="AD24" s="205"/>
      <c r="AE24" s="205" t="s">
        <v>136</v>
      </c>
      <c r="AF24" s="205"/>
      <c r="AG24" s="205"/>
      <c r="AH24" s="206" t="str">
        <f>B24</f>
        <v>opakování 6x (2l/ trvalka)</v>
      </c>
      <c r="AI24" s="206"/>
      <c r="AJ24" s="207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ht="22.5" outlineLevel="1" x14ac:dyDescent="0.2">
      <c r="A25" s="208"/>
      <c r="B25" s="229" t="s">
        <v>474</v>
      </c>
      <c r="C25" s="229"/>
      <c r="D25" s="230"/>
      <c r="E25" s="216">
        <v>19.524000000000001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2"/>
      <c r="S25" s="212"/>
      <c r="T25" s="211"/>
      <c r="U25" s="211"/>
      <c r="V25" s="211"/>
      <c r="W25" s="212"/>
      <c r="X25" s="212"/>
      <c r="Y25" s="205"/>
      <c r="Z25" s="205"/>
      <c r="AA25" s="205"/>
      <c r="AB25" s="205"/>
      <c r="AC25" s="205"/>
      <c r="AD25" s="205"/>
      <c r="AE25" s="205" t="s">
        <v>138</v>
      </c>
      <c r="AF25" s="205">
        <v>5</v>
      </c>
      <c r="AG25" s="205"/>
      <c r="AH25" s="206"/>
      <c r="AI25" s="217" t="s">
        <v>474</v>
      </c>
      <c r="AJ25" s="207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2.5" outlineLevel="1" x14ac:dyDescent="0.2">
      <c r="A26" s="199">
        <v>6</v>
      </c>
      <c r="B26" s="200" t="s">
        <v>352</v>
      </c>
      <c r="C26" s="200" t="s">
        <v>353</v>
      </c>
      <c r="D26" s="201" t="s">
        <v>129</v>
      </c>
      <c r="E26" s="202">
        <v>19.524000000000001</v>
      </c>
      <c r="F26" s="203">
        <v>401</v>
      </c>
      <c r="G26" s="203">
        <v>7829.12</v>
      </c>
      <c r="H26" s="203">
        <v>0</v>
      </c>
      <c r="I26" s="203">
        <f>ROUND(E26*H26,2)</f>
        <v>0</v>
      </c>
      <c r="J26" s="203">
        <v>401</v>
      </c>
      <c r="K26" s="203">
        <f>ROUND(E26*J26,2)</f>
        <v>7829.12</v>
      </c>
      <c r="L26" s="203">
        <v>21</v>
      </c>
      <c r="M26" s="203">
        <f>G26*(1+L26/100)</f>
        <v>9473.2351999999992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4" t="s">
        <v>130</v>
      </c>
      <c r="S26" s="204" t="s">
        <v>131</v>
      </c>
      <c r="T26" s="203" t="s">
        <v>132</v>
      </c>
      <c r="U26" s="203">
        <v>0</v>
      </c>
      <c r="V26" s="203">
        <f>ROUND(E26*U26,2)</f>
        <v>0</v>
      </c>
      <c r="W26" s="204"/>
      <c r="X26" s="204"/>
      <c r="Y26" s="205"/>
      <c r="Z26" s="205"/>
      <c r="AA26" s="205"/>
      <c r="AB26" s="205"/>
      <c r="AC26" s="205"/>
      <c r="AD26" s="205"/>
      <c r="AE26" s="205" t="s">
        <v>133</v>
      </c>
      <c r="AF26" s="205" t="s">
        <v>490</v>
      </c>
      <c r="AG26" s="205"/>
      <c r="AH26" s="206"/>
      <c r="AI26" s="206"/>
      <c r="AJ26" s="207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08"/>
      <c r="B27" s="213" t="s">
        <v>476</v>
      </c>
      <c r="C27" s="214"/>
      <c r="D27" s="215"/>
      <c r="E27" s="216">
        <v>19.524000000000001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  <c r="S27" s="212"/>
      <c r="T27" s="211"/>
      <c r="U27" s="211"/>
      <c r="V27" s="211"/>
      <c r="W27" s="212"/>
      <c r="X27" s="212"/>
      <c r="Y27" s="205"/>
      <c r="Z27" s="205"/>
      <c r="AA27" s="205"/>
      <c r="AB27" s="205"/>
      <c r="AC27" s="205"/>
      <c r="AD27" s="205"/>
      <c r="AE27" s="205" t="s">
        <v>138</v>
      </c>
      <c r="AF27" s="205">
        <v>5</v>
      </c>
      <c r="AG27" s="205"/>
      <c r="AH27" s="206"/>
      <c r="AI27" s="217" t="s">
        <v>476</v>
      </c>
      <c r="AJ27" s="207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199">
        <v>7</v>
      </c>
      <c r="B28" s="200" t="s">
        <v>358</v>
      </c>
      <c r="C28" s="200" t="s">
        <v>359</v>
      </c>
      <c r="D28" s="201" t="s">
        <v>129</v>
      </c>
      <c r="E28" s="202">
        <v>19.524000000000001</v>
      </c>
      <c r="F28" s="203">
        <v>63.14</v>
      </c>
      <c r="G28" s="203">
        <v>1232.75</v>
      </c>
      <c r="H28" s="203">
        <v>41</v>
      </c>
      <c r="I28" s="203">
        <f>ROUND(E28*H28,2)</f>
        <v>800.48</v>
      </c>
      <c r="J28" s="203">
        <v>22.14</v>
      </c>
      <c r="K28" s="203">
        <f>ROUND(E28*J28,2)</f>
        <v>432.26</v>
      </c>
      <c r="L28" s="203">
        <v>21</v>
      </c>
      <c r="M28" s="203">
        <f>G28*(1+L28/100)</f>
        <v>1491.6275000000001</v>
      </c>
      <c r="N28" s="203">
        <v>0</v>
      </c>
      <c r="O28" s="203">
        <f>ROUND(E28*N28,2)</f>
        <v>0</v>
      </c>
      <c r="P28" s="203">
        <v>0</v>
      </c>
      <c r="Q28" s="203">
        <f>ROUND(E28*P28,2)</f>
        <v>0</v>
      </c>
      <c r="R28" s="204"/>
      <c r="S28" s="204" t="s">
        <v>131</v>
      </c>
      <c r="T28" s="203" t="s">
        <v>199</v>
      </c>
      <c r="U28" s="203">
        <v>0</v>
      </c>
      <c r="V28" s="203">
        <f>ROUND(E28*U28,2)</f>
        <v>0</v>
      </c>
      <c r="W28" s="204"/>
      <c r="X28" s="204"/>
      <c r="Y28" s="205"/>
      <c r="Z28" s="205"/>
      <c r="AA28" s="205"/>
      <c r="AB28" s="205"/>
      <c r="AC28" s="205"/>
      <c r="AD28" s="205"/>
      <c r="AE28" s="205" t="s">
        <v>155</v>
      </c>
      <c r="AF28" s="205" t="s">
        <v>491</v>
      </c>
      <c r="AG28" s="205"/>
      <c r="AH28" s="206"/>
      <c r="AI28" s="206"/>
      <c r="AJ28" s="207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08"/>
      <c r="B29" s="213" t="s">
        <v>476</v>
      </c>
      <c r="C29" s="214"/>
      <c r="D29" s="215"/>
      <c r="E29" s="216">
        <v>19.524000000000001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  <c r="S29" s="212"/>
      <c r="T29" s="211"/>
      <c r="U29" s="211"/>
      <c r="V29" s="211"/>
      <c r="W29" s="212"/>
      <c r="X29" s="212"/>
      <c r="Y29" s="205"/>
      <c r="Z29" s="205"/>
      <c r="AA29" s="205"/>
      <c r="AB29" s="205"/>
      <c r="AC29" s="205"/>
      <c r="AD29" s="205"/>
      <c r="AE29" s="205" t="s">
        <v>138</v>
      </c>
      <c r="AF29" s="205">
        <v>5</v>
      </c>
      <c r="AG29" s="205"/>
      <c r="AH29" s="206"/>
      <c r="AI29" s="217" t="s">
        <v>476</v>
      </c>
      <c r="AJ29" s="207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x14ac:dyDescent="0.2">
      <c r="A30" s="171"/>
      <c r="B30" s="184"/>
      <c r="C30" s="184"/>
      <c r="D30" s="186"/>
      <c r="E30" s="187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  <c r="S30" s="189"/>
      <c r="T30" s="188"/>
      <c r="U30" s="188"/>
      <c r="V30" s="188"/>
      <c r="W30" s="189"/>
      <c r="X30" s="189"/>
      <c r="AC30">
        <v>12</v>
      </c>
      <c r="AD30">
        <v>21</v>
      </c>
      <c r="AH30" s="197"/>
      <c r="AI30" s="197"/>
      <c r="AJ30" s="198"/>
    </row>
    <row r="31" spans="1:60" x14ac:dyDescent="0.2">
      <c r="A31" s="220"/>
      <c r="B31" s="221"/>
      <c r="C31" s="221"/>
      <c r="D31" s="222"/>
      <c r="E31" s="205"/>
      <c r="F31" s="205"/>
      <c r="G31" s="205"/>
      <c r="AE31" t="s">
        <v>382</v>
      </c>
    </row>
    <row r="32" spans="1:60" x14ac:dyDescent="0.2">
      <c r="A32" s="164"/>
      <c r="D32" s="8"/>
    </row>
    <row r="33" spans="1:4" x14ac:dyDescent="0.2">
      <c r="A33" s="164"/>
      <c r="D33" s="8"/>
    </row>
    <row r="34" spans="1:4" x14ac:dyDescent="0.2">
      <c r="A34" s="164"/>
      <c r="D34" s="8"/>
    </row>
    <row r="35" spans="1:4" x14ac:dyDescent="0.2">
      <c r="A35" s="164"/>
      <c r="D35" s="8"/>
    </row>
    <row r="36" spans="1:4" x14ac:dyDescent="0.2">
      <c r="A36" s="164"/>
      <c r="D36" s="8"/>
    </row>
    <row r="37" spans="1:4" x14ac:dyDescent="0.2">
      <c r="A37" s="164"/>
      <c r="D37" s="8"/>
    </row>
    <row r="38" spans="1:4" x14ac:dyDescent="0.2">
      <c r="A38" s="164"/>
      <c r="D38" s="8"/>
    </row>
    <row r="39" spans="1:4" x14ac:dyDescent="0.2">
      <c r="A39" s="164"/>
      <c r="D39" s="8"/>
    </row>
    <row r="40" spans="1:4" x14ac:dyDescent="0.2">
      <c r="A40" s="164"/>
      <c r="D40" s="8"/>
    </row>
    <row r="41" spans="1:4" x14ac:dyDescent="0.2">
      <c r="A41" s="164"/>
      <c r="D41" s="8"/>
    </row>
    <row r="42" spans="1:4" x14ac:dyDescent="0.2">
      <c r="A42" s="164"/>
      <c r="D42" s="8"/>
    </row>
    <row r="43" spans="1:4" x14ac:dyDescent="0.2">
      <c r="A43" s="164"/>
      <c r="D43" s="8"/>
    </row>
    <row r="44" spans="1:4" x14ac:dyDescent="0.2">
      <c r="A44" s="164"/>
      <c r="D44" s="8"/>
    </row>
    <row r="45" spans="1:4" x14ac:dyDescent="0.2">
      <c r="A45" s="164"/>
      <c r="D45" s="8"/>
    </row>
    <row r="46" spans="1:4" x14ac:dyDescent="0.2">
      <c r="A46" s="164"/>
      <c r="D46" s="8"/>
    </row>
    <row r="47" spans="1:4" x14ac:dyDescent="0.2">
      <c r="A47" s="164"/>
      <c r="D47" s="8"/>
    </row>
    <row r="48" spans="1:4" x14ac:dyDescent="0.2">
      <c r="A48" s="164"/>
      <c r="D48" s="8"/>
    </row>
    <row r="49" spans="1:4" x14ac:dyDescent="0.2">
      <c r="A49" s="164"/>
      <c r="D49" s="8"/>
    </row>
    <row r="50" spans="1:4" x14ac:dyDescent="0.2">
      <c r="A50" s="164"/>
      <c r="D50" s="8"/>
    </row>
    <row r="51" spans="1:4" x14ac:dyDescent="0.2">
      <c r="A51" s="164"/>
      <c r="D51" s="8"/>
    </row>
    <row r="52" spans="1:4" x14ac:dyDescent="0.2">
      <c r="A52" s="164"/>
      <c r="D52" s="8"/>
    </row>
    <row r="53" spans="1:4" x14ac:dyDescent="0.2">
      <c r="A53" s="164"/>
      <c r="D53" s="8"/>
    </row>
    <row r="54" spans="1:4" x14ac:dyDescent="0.2">
      <c r="A54" s="164"/>
      <c r="D54" s="8"/>
    </row>
    <row r="55" spans="1:4" x14ac:dyDescent="0.2">
      <c r="A55" s="164"/>
      <c r="D55" s="8"/>
    </row>
    <row r="56" spans="1:4" x14ac:dyDescent="0.2">
      <c r="A56" s="164"/>
      <c r="D56" s="8"/>
    </row>
    <row r="57" spans="1:4" x14ac:dyDescent="0.2">
      <c r="A57" s="164"/>
      <c r="D57" s="8"/>
    </row>
    <row r="58" spans="1:4" x14ac:dyDescent="0.2">
      <c r="A58" s="164"/>
      <c r="D58" s="8"/>
    </row>
    <row r="59" spans="1:4" x14ac:dyDescent="0.2">
      <c r="A59" s="164"/>
      <c r="D59" s="8"/>
    </row>
    <row r="60" spans="1:4" x14ac:dyDescent="0.2">
      <c r="A60" s="164"/>
      <c r="D60" s="8"/>
    </row>
    <row r="61" spans="1:4" x14ac:dyDescent="0.2">
      <c r="A61" s="164"/>
      <c r="D61" s="8"/>
    </row>
    <row r="62" spans="1:4" x14ac:dyDescent="0.2">
      <c r="A62" s="164"/>
      <c r="D62" s="8"/>
    </row>
    <row r="63" spans="1:4" x14ac:dyDescent="0.2">
      <c r="A63" s="164"/>
      <c r="D63" s="8"/>
    </row>
    <row r="64" spans="1:4" x14ac:dyDescent="0.2">
      <c r="A64" s="164"/>
      <c r="D64" s="8"/>
    </row>
    <row r="65" spans="1:4" x14ac:dyDescent="0.2">
      <c r="A65" s="164"/>
      <c r="D65" s="8"/>
    </row>
    <row r="66" spans="1:4" x14ac:dyDescent="0.2">
      <c r="A66" s="164"/>
      <c r="D66" s="8"/>
    </row>
    <row r="67" spans="1:4" x14ac:dyDescent="0.2">
      <c r="A67" s="164"/>
      <c r="D67" s="8"/>
    </row>
    <row r="68" spans="1:4" x14ac:dyDescent="0.2">
      <c r="A68" s="164"/>
      <c r="D68" s="8"/>
    </row>
    <row r="69" spans="1:4" x14ac:dyDescent="0.2">
      <c r="A69" s="164"/>
      <c r="D69" s="8"/>
    </row>
    <row r="70" spans="1:4" x14ac:dyDescent="0.2">
      <c r="A70" s="164"/>
      <c r="D70" s="8"/>
    </row>
    <row r="71" spans="1:4" x14ac:dyDescent="0.2">
      <c r="A71" s="164"/>
      <c r="D71" s="8"/>
    </row>
    <row r="72" spans="1:4" x14ac:dyDescent="0.2">
      <c r="A72" s="164"/>
      <c r="D72" s="8"/>
    </row>
    <row r="73" spans="1:4" x14ac:dyDescent="0.2">
      <c r="A73" s="164"/>
      <c r="D73" s="8"/>
    </row>
    <row r="74" spans="1:4" x14ac:dyDescent="0.2">
      <c r="A74" s="164"/>
      <c r="D74" s="8"/>
    </row>
    <row r="75" spans="1:4" x14ac:dyDescent="0.2">
      <c r="A75" s="164"/>
      <c r="D75" s="8"/>
    </row>
    <row r="76" spans="1:4" x14ac:dyDescent="0.2">
      <c r="A76" s="164"/>
      <c r="D76" s="8"/>
    </row>
    <row r="77" spans="1:4" x14ac:dyDescent="0.2">
      <c r="A77" s="164"/>
      <c r="D77" s="8"/>
    </row>
    <row r="78" spans="1:4" x14ac:dyDescent="0.2">
      <c r="A78" s="164"/>
      <c r="D78" s="8"/>
    </row>
    <row r="79" spans="1:4" x14ac:dyDescent="0.2">
      <c r="A79" s="164"/>
      <c r="D79" s="8"/>
    </row>
    <row r="80" spans="1:4" x14ac:dyDescent="0.2">
      <c r="A80" s="164"/>
      <c r="D80" s="8"/>
    </row>
    <row r="81" spans="1:4" x14ac:dyDescent="0.2">
      <c r="A81" s="164"/>
      <c r="D81" s="8"/>
    </row>
    <row r="82" spans="1:4" x14ac:dyDescent="0.2">
      <c r="A82" s="164"/>
      <c r="D82" s="8"/>
    </row>
    <row r="83" spans="1:4" x14ac:dyDescent="0.2">
      <c r="A83" s="164"/>
      <c r="D83" s="8"/>
    </row>
    <row r="84" spans="1:4" x14ac:dyDescent="0.2">
      <c r="A84" s="164"/>
      <c r="D84" s="8"/>
    </row>
    <row r="85" spans="1:4" x14ac:dyDescent="0.2">
      <c r="A85" s="164"/>
      <c r="D85" s="8"/>
    </row>
    <row r="86" spans="1:4" x14ac:dyDescent="0.2">
      <c r="A86" s="164"/>
      <c r="D86" s="8"/>
    </row>
    <row r="87" spans="1:4" x14ac:dyDescent="0.2">
      <c r="A87" s="164"/>
      <c r="D87" s="8"/>
    </row>
    <row r="88" spans="1:4" x14ac:dyDescent="0.2">
      <c r="A88" s="164"/>
      <c r="D88" s="8"/>
    </row>
    <row r="89" spans="1:4" x14ac:dyDescent="0.2">
      <c r="A89" s="164"/>
      <c r="D89" s="8"/>
    </row>
    <row r="90" spans="1:4" x14ac:dyDescent="0.2">
      <c r="A90" s="164"/>
      <c r="D90" s="8"/>
    </row>
    <row r="91" spans="1:4" x14ac:dyDescent="0.2">
      <c r="A91" s="164"/>
      <c r="D91" s="8"/>
    </row>
    <row r="92" spans="1:4" x14ac:dyDescent="0.2">
      <c r="A92" s="164"/>
      <c r="D92" s="8"/>
    </row>
    <row r="93" spans="1:4" x14ac:dyDescent="0.2">
      <c r="A93" s="164"/>
      <c r="D93" s="8"/>
    </row>
    <row r="94" spans="1:4" x14ac:dyDescent="0.2">
      <c r="A94" s="164"/>
      <c r="D94" s="8"/>
    </row>
    <row r="95" spans="1:4" x14ac:dyDescent="0.2">
      <c r="A95" s="164"/>
      <c r="D95" s="8"/>
    </row>
    <row r="96" spans="1:4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14">
    <mergeCell ref="B24:G24"/>
    <mergeCell ref="B25:D25"/>
    <mergeCell ref="C7:G7"/>
    <mergeCell ref="B13:G13"/>
    <mergeCell ref="B14:D14"/>
    <mergeCell ref="B16:G16"/>
    <mergeCell ref="B17:D17"/>
    <mergeCell ref="B19:G19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3CB9-453F-4E26-872E-B4F54546531D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66" t="s">
        <v>97</v>
      </c>
      <c r="B6" s="172" t="s">
        <v>53</v>
      </c>
      <c r="C6" s="170" t="s">
        <v>54</v>
      </c>
      <c r="D6" s="170"/>
      <c r="E6" s="170"/>
      <c r="F6" s="170"/>
      <c r="G6" s="17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ht="15.95" customHeight="1" x14ac:dyDescent="0.2">
      <c r="A7" s="174" t="s">
        <v>97</v>
      </c>
      <c r="B7" s="175" t="s">
        <v>67</v>
      </c>
      <c r="C7" s="176" t="s">
        <v>68</v>
      </c>
      <c r="D7" s="176"/>
      <c r="E7" s="176"/>
      <c r="F7" s="176"/>
      <c r="G7" s="17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100</v>
      </c>
    </row>
    <row r="8" spans="1:60" x14ac:dyDescent="0.2">
      <c r="A8" s="164"/>
      <c r="D8" s="8"/>
    </row>
    <row r="9" spans="1:60" ht="38.25" x14ac:dyDescent="0.2">
      <c r="A9" s="178" t="s">
        <v>101</v>
      </c>
      <c r="B9" s="181" t="s">
        <v>102</v>
      </c>
      <c r="C9" s="181" t="s">
        <v>103</v>
      </c>
      <c r="D9" s="179" t="s">
        <v>104</v>
      </c>
      <c r="E9" s="180" t="s">
        <v>105</v>
      </c>
      <c r="F9" s="182" t="s">
        <v>106</v>
      </c>
      <c r="G9" s="180" t="s">
        <v>28</v>
      </c>
      <c r="H9" s="183" t="s">
        <v>29</v>
      </c>
      <c r="I9" s="183" t="s">
        <v>110</v>
      </c>
      <c r="J9" s="183" t="s">
        <v>30</v>
      </c>
      <c r="K9" s="183" t="s">
        <v>111</v>
      </c>
      <c r="L9" s="183" t="s">
        <v>112</v>
      </c>
      <c r="M9" s="183" t="s">
        <v>113</v>
      </c>
      <c r="N9" s="183" t="s">
        <v>114</v>
      </c>
      <c r="O9" s="183" t="s">
        <v>115</v>
      </c>
      <c r="P9" s="183" t="s">
        <v>116</v>
      </c>
      <c r="Q9" s="183" t="s">
        <v>117</v>
      </c>
      <c r="R9" s="183" t="s">
        <v>118</v>
      </c>
      <c r="S9" s="183" t="s">
        <v>119</v>
      </c>
      <c r="T9" s="183" t="s">
        <v>120</v>
      </c>
      <c r="U9" s="183" t="s">
        <v>121</v>
      </c>
      <c r="V9" s="183" t="s">
        <v>122</v>
      </c>
      <c r="W9" s="183" t="s">
        <v>123</v>
      </c>
      <c r="X9" s="183" t="s">
        <v>124</v>
      </c>
      <c r="Y9" s="19"/>
      <c r="Z9" s="19"/>
      <c r="AA9" s="19"/>
      <c r="AB9" s="19"/>
      <c r="AC9" s="19"/>
      <c r="AD9" s="19" t="s">
        <v>109</v>
      </c>
      <c r="AE9" s="19" t="s">
        <v>107</v>
      </c>
      <c r="AF9" t="s">
        <v>108</v>
      </c>
    </row>
    <row r="10" spans="1:60" x14ac:dyDescent="0.2">
      <c r="A10" s="171"/>
      <c r="B10" s="184"/>
      <c r="C10" s="184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9"/>
      <c r="T10" s="188"/>
      <c r="U10" s="188"/>
      <c r="V10" s="188"/>
      <c r="W10" s="189"/>
      <c r="X10" s="189"/>
      <c r="AH10" s="197"/>
      <c r="AI10" s="197"/>
      <c r="AJ10" s="198"/>
    </row>
    <row r="11" spans="1:60" ht="25.5" x14ac:dyDescent="0.2">
      <c r="A11" s="185" t="s">
        <v>125</v>
      </c>
      <c r="B11" s="190" t="s">
        <v>75</v>
      </c>
      <c r="C11" s="190" t="s">
        <v>76</v>
      </c>
      <c r="D11" s="191"/>
      <c r="E11" s="192"/>
      <c r="F11" s="193"/>
      <c r="G11" s="194">
        <f>SUMIF(AE12:AE57,"&lt;&gt;NOR",G12:G57)</f>
        <v>135833.46</v>
      </c>
      <c r="H11" s="193"/>
      <c r="I11" s="193">
        <f>SUM(I12:I57)</f>
        <v>27436.94</v>
      </c>
      <c r="J11" s="193"/>
      <c r="K11" s="193">
        <f>SUM(K12:K57)</f>
        <v>108396.51999999999</v>
      </c>
      <c r="L11" s="193"/>
      <c r="M11" s="193">
        <f>SUM(M12:M57)</f>
        <v>164358.4866</v>
      </c>
      <c r="N11" s="193"/>
      <c r="O11" s="193">
        <f>SUM(O12:O57)</f>
        <v>17.3</v>
      </c>
      <c r="P11" s="193"/>
      <c r="Q11" s="193">
        <f>SUM(Q12:Q57)</f>
        <v>0</v>
      </c>
      <c r="R11" s="195"/>
      <c r="S11" s="195"/>
      <c r="T11" s="193"/>
      <c r="U11" s="193"/>
      <c r="V11" s="193">
        <f>SUM(V12:V57)</f>
        <v>67.61</v>
      </c>
      <c r="W11" s="195"/>
      <c r="X11" s="196"/>
      <c r="AE11" t="s">
        <v>126</v>
      </c>
      <c r="AH11" s="197"/>
      <c r="AI11" s="197"/>
      <c r="AJ11" s="198"/>
    </row>
    <row r="12" spans="1:60" outlineLevel="1" x14ac:dyDescent="0.2">
      <c r="A12" s="199">
        <v>1</v>
      </c>
      <c r="B12" s="200" t="s">
        <v>168</v>
      </c>
      <c r="C12" s="200" t="s">
        <v>169</v>
      </c>
      <c r="D12" s="201" t="s">
        <v>170</v>
      </c>
      <c r="E12" s="202">
        <v>0.08</v>
      </c>
      <c r="F12" s="203">
        <v>405</v>
      </c>
      <c r="G12" s="203">
        <v>32.4</v>
      </c>
      <c r="H12" s="203">
        <v>405</v>
      </c>
      <c r="I12" s="203">
        <f>ROUND(E12*H12,2)</f>
        <v>32.4</v>
      </c>
      <c r="J12" s="203">
        <v>0</v>
      </c>
      <c r="K12" s="203">
        <f>ROUND(E12*J12,2)</f>
        <v>0</v>
      </c>
      <c r="L12" s="203">
        <v>21</v>
      </c>
      <c r="M12" s="203">
        <f>G12*(1+L12/100)</f>
        <v>39.204000000000001</v>
      </c>
      <c r="N12" s="203">
        <v>1E-3</v>
      </c>
      <c r="O12" s="203">
        <f>ROUND(E12*N12,2)</f>
        <v>0</v>
      </c>
      <c r="P12" s="203">
        <v>0</v>
      </c>
      <c r="Q12" s="203">
        <f>ROUND(E12*P12,2)</f>
        <v>0</v>
      </c>
      <c r="R12" s="204"/>
      <c r="S12" s="204" t="s">
        <v>131</v>
      </c>
      <c r="T12" s="203" t="s">
        <v>154</v>
      </c>
      <c r="U12" s="203">
        <v>0</v>
      </c>
      <c r="V12" s="203">
        <f>ROUND(E12*U12,2)</f>
        <v>0</v>
      </c>
      <c r="W12" s="204"/>
      <c r="X12" s="204"/>
      <c r="Y12" s="205"/>
      <c r="Z12" s="205"/>
      <c r="AA12" s="205"/>
      <c r="AB12" s="205"/>
      <c r="AC12" s="205"/>
      <c r="AD12" s="205"/>
      <c r="AE12" s="205" t="s">
        <v>155</v>
      </c>
      <c r="AF12" s="205" t="s">
        <v>492</v>
      </c>
      <c r="AG12" s="205"/>
      <c r="AH12" s="206"/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08"/>
      <c r="B13" s="209" t="s">
        <v>172</v>
      </c>
      <c r="C13" s="209"/>
      <c r="D13" s="218"/>
      <c r="E13" s="218"/>
      <c r="F13" s="218"/>
      <c r="G13" s="218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1"/>
      <c r="U13" s="211"/>
      <c r="V13" s="211"/>
      <c r="W13" s="212"/>
      <c r="X13" s="212"/>
      <c r="Y13" s="205"/>
      <c r="Z13" s="205"/>
      <c r="AA13" s="205"/>
      <c r="AB13" s="205"/>
      <c r="AC13" s="205"/>
      <c r="AD13" s="205"/>
      <c r="AE13" s="205" t="s">
        <v>136</v>
      </c>
      <c r="AF13" s="205"/>
      <c r="AG13" s="205"/>
      <c r="AH13" s="206" t="str">
        <f>B13</f>
        <v>0,0005l/m2</v>
      </c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8"/>
      <c r="B14" s="213" t="s">
        <v>493</v>
      </c>
      <c r="C14" s="214"/>
      <c r="D14" s="215"/>
      <c r="E14" s="216">
        <v>0.08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138</v>
      </c>
      <c r="AF14" s="205">
        <v>5</v>
      </c>
      <c r="AG14" s="205"/>
      <c r="AH14" s="206"/>
      <c r="AI14" s="217" t="s">
        <v>493</v>
      </c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45" outlineLevel="1" x14ac:dyDescent="0.2">
      <c r="A15" s="199">
        <v>2</v>
      </c>
      <c r="B15" s="200" t="s">
        <v>164</v>
      </c>
      <c r="C15" s="200" t="s">
        <v>165</v>
      </c>
      <c r="D15" s="201" t="s">
        <v>161</v>
      </c>
      <c r="E15" s="202">
        <v>160</v>
      </c>
      <c r="F15" s="203">
        <v>3.8</v>
      </c>
      <c r="G15" s="203">
        <v>608</v>
      </c>
      <c r="H15" s="203">
        <v>0</v>
      </c>
      <c r="I15" s="203">
        <f>ROUND(E15*H15,2)</f>
        <v>0</v>
      </c>
      <c r="J15" s="203">
        <v>3.8</v>
      </c>
      <c r="K15" s="203">
        <f>ROUND(E15*J15,2)</f>
        <v>608</v>
      </c>
      <c r="L15" s="203">
        <v>21</v>
      </c>
      <c r="M15" s="203">
        <f>G15*(1+L15/100)</f>
        <v>735.68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4" t="s">
        <v>130</v>
      </c>
      <c r="S15" s="204" t="s">
        <v>131</v>
      </c>
      <c r="T15" s="203" t="s">
        <v>132</v>
      </c>
      <c r="U15" s="203">
        <v>0</v>
      </c>
      <c r="V15" s="203">
        <f>ROUND(E15*U15,2)</f>
        <v>0</v>
      </c>
      <c r="W15" s="204"/>
      <c r="X15" s="204"/>
      <c r="Y15" s="205"/>
      <c r="Z15" s="205"/>
      <c r="AA15" s="205"/>
      <c r="AB15" s="205"/>
      <c r="AC15" s="205"/>
      <c r="AD15" s="205"/>
      <c r="AE15" s="205" t="s">
        <v>133</v>
      </c>
      <c r="AF15" s="205" t="s">
        <v>494</v>
      </c>
      <c r="AG15" s="205"/>
      <c r="AH15" s="206"/>
      <c r="AI15" s="206"/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08"/>
      <c r="B16" s="209" t="s">
        <v>495</v>
      </c>
      <c r="C16" s="209"/>
      <c r="D16" s="218"/>
      <c r="E16" s="218"/>
      <c r="F16" s="218"/>
      <c r="G16" s="218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S16" s="212"/>
      <c r="T16" s="211"/>
      <c r="U16" s="211"/>
      <c r="V16" s="211"/>
      <c r="W16" s="212"/>
      <c r="X16" s="212"/>
      <c r="Y16" s="205"/>
      <c r="Z16" s="205"/>
      <c r="AA16" s="205"/>
      <c r="AB16" s="205"/>
      <c r="AC16" s="205"/>
      <c r="AD16" s="205"/>
      <c r="AE16" s="205" t="s">
        <v>136</v>
      </c>
      <c r="AF16" s="205"/>
      <c r="AG16" s="205"/>
      <c r="AH16" s="206" t="str">
        <f>B16</f>
        <v>https://podminky.urs.cz/item/CS_URS_2024_02/184813511</v>
      </c>
      <c r="AI16" s="206"/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ht="22.5" outlineLevel="1" x14ac:dyDescent="0.2">
      <c r="A17" s="199">
        <v>3</v>
      </c>
      <c r="B17" s="200" t="s">
        <v>496</v>
      </c>
      <c r="C17" s="200" t="s">
        <v>497</v>
      </c>
      <c r="D17" s="201" t="s">
        <v>147</v>
      </c>
      <c r="E17" s="202">
        <v>4.16</v>
      </c>
      <c r="F17" s="203">
        <v>325.8</v>
      </c>
      <c r="G17" s="203">
        <v>1355.33</v>
      </c>
      <c r="H17" s="203">
        <v>0</v>
      </c>
      <c r="I17" s="203">
        <f>ROUND(E17*H17,2)</f>
        <v>0</v>
      </c>
      <c r="J17" s="203">
        <v>325.8</v>
      </c>
      <c r="K17" s="203">
        <f>ROUND(E17*J17,2)</f>
        <v>1355.33</v>
      </c>
      <c r="L17" s="203">
        <v>21</v>
      </c>
      <c r="M17" s="203">
        <f>G17*(1+L17/100)</f>
        <v>1639.9492999999998</v>
      </c>
      <c r="N17" s="203">
        <v>0</v>
      </c>
      <c r="O17" s="203">
        <f>ROUND(E17*N17,2)</f>
        <v>0</v>
      </c>
      <c r="P17" s="203">
        <v>0</v>
      </c>
      <c r="Q17" s="203">
        <f>ROUND(E17*P17,2)</f>
        <v>0</v>
      </c>
      <c r="R17" s="204"/>
      <c r="S17" s="204" t="s">
        <v>131</v>
      </c>
      <c r="T17" s="203" t="s">
        <v>154</v>
      </c>
      <c r="U17" s="203">
        <v>0.25</v>
      </c>
      <c r="V17" s="203">
        <f>ROUND(E17*U17,2)</f>
        <v>1.04</v>
      </c>
      <c r="W17" s="204"/>
      <c r="X17" s="204"/>
      <c r="Y17" s="205"/>
      <c r="Z17" s="205"/>
      <c r="AA17" s="205"/>
      <c r="AB17" s="205"/>
      <c r="AC17" s="205"/>
      <c r="AD17" s="205"/>
      <c r="AE17" s="205" t="s">
        <v>133</v>
      </c>
      <c r="AF17" s="205" t="s">
        <v>498</v>
      </c>
      <c r="AG17" s="205"/>
      <c r="AH17" s="206"/>
      <c r="AI17" s="206"/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208"/>
      <c r="B18" s="209" t="s">
        <v>499</v>
      </c>
      <c r="C18" s="209"/>
      <c r="D18" s="210"/>
      <c r="E18" s="210"/>
      <c r="F18" s="210"/>
      <c r="G18" s="210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2"/>
      <c r="T18" s="211"/>
      <c r="U18" s="211"/>
      <c r="V18" s="211"/>
      <c r="W18" s="212"/>
      <c r="X18" s="212"/>
      <c r="Y18" s="205"/>
      <c r="Z18" s="205"/>
      <c r="AA18" s="205"/>
      <c r="AB18" s="205"/>
      <c r="AC18" s="205"/>
      <c r="AD18" s="205"/>
      <c r="AE18" s="205" t="s">
        <v>136</v>
      </c>
      <c r="AF18" s="205"/>
      <c r="AG18" s="205"/>
      <c r="AH18" s="206" t="str">
        <f>B18</f>
        <v>Odstraněním vrstvy drnu 2 cm
objemová hm. drnu 1,3t/m3</v>
      </c>
      <c r="AI18" s="206"/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08"/>
      <c r="B19" s="213" t="s">
        <v>500</v>
      </c>
      <c r="C19" s="214"/>
      <c r="D19" s="215"/>
      <c r="E19" s="216">
        <v>4.16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2"/>
      <c r="S19" s="212"/>
      <c r="T19" s="211"/>
      <c r="U19" s="211"/>
      <c r="V19" s="211"/>
      <c r="W19" s="212"/>
      <c r="X19" s="212"/>
      <c r="Y19" s="205"/>
      <c r="Z19" s="205"/>
      <c r="AA19" s="205"/>
      <c r="AB19" s="205"/>
      <c r="AC19" s="205"/>
      <c r="AD19" s="205"/>
      <c r="AE19" s="205" t="s">
        <v>138</v>
      </c>
      <c r="AF19" s="205">
        <v>5</v>
      </c>
      <c r="AG19" s="205"/>
      <c r="AH19" s="206"/>
      <c r="AI19" s="217" t="s">
        <v>500</v>
      </c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199">
        <v>4</v>
      </c>
      <c r="B20" s="200" t="s">
        <v>501</v>
      </c>
      <c r="C20" s="200" t="s">
        <v>502</v>
      </c>
      <c r="D20" s="201" t="s">
        <v>255</v>
      </c>
      <c r="E20" s="202">
        <v>2</v>
      </c>
      <c r="F20" s="203">
        <v>22080</v>
      </c>
      <c r="G20" s="203">
        <v>44160</v>
      </c>
      <c r="H20" s="203">
        <v>0</v>
      </c>
      <c r="I20" s="203">
        <f>ROUND(E20*H20,2)</f>
        <v>0</v>
      </c>
      <c r="J20" s="203">
        <v>22080</v>
      </c>
      <c r="K20" s="203">
        <f>ROUND(E20*J20,2)</f>
        <v>44160</v>
      </c>
      <c r="L20" s="203">
        <v>21</v>
      </c>
      <c r="M20" s="203">
        <f>G20*(1+L20/100)</f>
        <v>53433.599999999999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4"/>
      <c r="S20" s="204" t="s">
        <v>131</v>
      </c>
      <c r="T20" s="203" t="s">
        <v>154</v>
      </c>
      <c r="U20" s="203">
        <v>0</v>
      </c>
      <c r="V20" s="203">
        <f>ROUND(E20*U20,2)</f>
        <v>0</v>
      </c>
      <c r="W20" s="204"/>
      <c r="X20" s="204"/>
      <c r="Y20" s="205"/>
      <c r="Z20" s="205"/>
      <c r="AA20" s="205"/>
      <c r="AB20" s="205"/>
      <c r="AC20" s="205"/>
      <c r="AD20" s="205"/>
      <c r="AE20" s="205" t="s">
        <v>133</v>
      </c>
      <c r="AF20" s="205" t="s">
        <v>503</v>
      </c>
      <c r="AG20" s="205"/>
      <c r="AH20" s="206"/>
      <c r="AI20" s="206"/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08"/>
      <c r="B21" s="209" t="s">
        <v>504</v>
      </c>
      <c r="C21" s="209"/>
      <c r="D21" s="218"/>
      <c r="E21" s="218"/>
      <c r="F21" s="218"/>
      <c r="G21" s="218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2"/>
      <c r="S21" s="212"/>
      <c r="T21" s="211"/>
      <c r="U21" s="211"/>
      <c r="V21" s="211"/>
      <c r="W21" s="212"/>
      <c r="X21" s="212"/>
      <c r="Y21" s="205"/>
      <c r="Z21" s="205"/>
      <c r="AA21" s="205"/>
      <c r="AB21" s="205"/>
      <c r="AC21" s="205"/>
      <c r="AD21" s="205"/>
      <c r="AE21" s="205" t="s">
        <v>136</v>
      </c>
      <c r="AF21" s="205"/>
      <c r="AG21" s="205"/>
      <c r="AH21" s="206" t="str">
        <f>B21</f>
        <v>ks = strom</v>
      </c>
      <c r="AI21" s="206"/>
      <c r="AJ21" s="207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ht="22.5" outlineLevel="1" x14ac:dyDescent="0.2">
      <c r="A22" s="199">
        <v>5</v>
      </c>
      <c r="B22" s="200" t="s">
        <v>505</v>
      </c>
      <c r="C22" s="200" t="s">
        <v>506</v>
      </c>
      <c r="D22" s="201" t="s">
        <v>129</v>
      </c>
      <c r="E22" s="202">
        <v>4.5</v>
      </c>
      <c r="F22" s="203">
        <v>506</v>
      </c>
      <c r="G22" s="203">
        <v>2277</v>
      </c>
      <c r="H22" s="203">
        <v>0</v>
      </c>
      <c r="I22" s="203">
        <f>ROUND(E22*H22,2)</f>
        <v>0</v>
      </c>
      <c r="J22" s="203">
        <v>506</v>
      </c>
      <c r="K22" s="203">
        <f>ROUND(E22*J22,2)</f>
        <v>2277</v>
      </c>
      <c r="L22" s="203">
        <v>21</v>
      </c>
      <c r="M22" s="203">
        <f>G22*(1+L22/100)</f>
        <v>2755.17</v>
      </c>
      <c r="N22" s="203">
        <v>0</v>
      </c>
      <c r="O22" s="203">
        <f>ROUND(E22*N22,2)</f>
        <v>0</v>
      </c>
      <c r="P22" s="203">
        <v>0</v>
      </c>
      <c r="Q22" s="203">
        <f>ROUND(E22*P22,2)</f>
        <v>0</v>
      </c>
      <c r="R22" s="204" t="s">
        <v>141</v>
      </c>
      <c r="S22" s="204" t="s">
        <v>142</v>
      </c>
      <c r="T22" s="203" t="s">
        <v>142</v>
      </c>
      <c r="U22" s="203">
        <v>0.66300000000000003</v>
      </c>
      <c r="V22" s="203">
        <f>ROUND(E22*U22,2)</f>
        <v>2.98</v>
      </c>
      <c r="W22" s="204"/>
      <c r="X22" s="204"/>
      <c r="Y22" s="205"/>
      <c r="Z22" s="205"/>
      <c r="AA22" s="205"/>
      <c r="AB22" s="205"/>
      <c r="AC22" s="205"/>
      <c r="AD22" s="205"/>
      <c r="AE22" s="205" t="s">
        <v>133</v>
      </c>
      <c r="AF22" s="205" t="s">
        <v>507</v>
      </c>
      <c r="AG22" s="205"/>
      <c r="AH22" s="206"/>
      <c r="AI22" s="206"/>
      <c r="AJ22" s="207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2.5" outlineLevel="1" x14ac:dyDescent="0.2">
      <c r="A23" s="208"/>
      <c r="B23" s="209" t="s">
        <v>508</v>
      </c>
      <c r="C23" s="209"/>
      <c r="D23" s="210"/>
      <c r="E23" s="210"/>
      <c r="F23" s="210"/>
      <c r="G23" s="210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2"/>
      <c r="S23" s="212"/>
      <c r="T23" s="211"/>
      <c r="U23" s="211"/>
      <c r="V23" s="211"/>
      <c r="W23" s="212"/>
      <c r="X23" s="212"/>
      <c r="Y23" s="205"/>
      <c r="Z23" s="205"/>
      <c r="AA23" s="205"/>
      <c r="AB23" s="205"/>
      <c r="AC23" s="205"/>
      <c r="AD23" s="205"/>
      <c r="AE23" s="205" t="s">
        <v>136</v>
      </c>
      <c r="AF23" s="205"/>
      <c r="AG23" s="205"/>
      <c r="AH23" s="206" t="str">
        <f>B23</f>
        <v>výpočet: 25m rýhy/ strom*hl. a š. rýhy 0,3* 0,3 m
včetně dovozuodvoz vyfoukané zeminy na skládku k dalšímu využití</v>
      </c>
      <c r="AI23" s="206"/>
      <c r="AJ23" s="207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08"/>
      <c r="B24" s="213" t="s">
        <v>509</v>
      </c>
      <c r="C24" s="214"/>
      <c r="D24" s="215"/>
      <c r="E24" s="216">
        <v>4.5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2"/>
      <c r="S24" s="212"/>
      <c r="T24" s="211"/>
      <c r="U24" s="211"/>
      <c r="V24" s="211"/>
      <c r="W24" s="212"/>
      <c r="X24" s="212"/>
      <c r="Y24" s="205"/>
      <c r="Z24" s="205"/>
      <c r="AA24" s="205"/>
      <c r="AB24" s="205"/>
      <c r="AC24" s="205"/>
      <c r="AD24" s="205"/>
      <c r="AE24" s="205" t="s">
        <v>138</v>
      </c>
      <c r="AF24" s="205">
        <v>5</v>
      </c>
      <c r="AG24" s="205"/>
      <c r="AH24" s="206"/>
      <c r="AI24" s="217" t="s">
        <v>509</v>
      </c>
      <c r="AJ24" s="207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ht="22.5" outlineLevel="1" x14ac:dyDescent="0.2">
      <c r="A25" s="199">
        <v>6</v>
      </c>
      <c r="B25" s="200" t="s">
        <v>510</v>
      </c>
      <c r="C25" s="200" t="s">
        <v>511</v>
      </c>
      <c r="D25" s="201" t="s">
        <v>147</v>
      </c>
      <c r="E25" s="202">
        <v>14.285</v>
      </c>
      <c r="F25" s="203">
        <v>318</v>
      </c>
      <c r="G25" s="203">
        <v>4542.63</v>
      </c>
      <c r="H25" s="203">
        <v>0</v>
      </c>
      <c r="I25" s="203">
        <f>ROUND(E25*H25,2)</f>
        <v>0</v>
      </c>
      <c r="J25" s="203">
        <v>318</v>
      </c>
      <c r="K25" s="203">
        <f>ROUND(E25*J25,2)</f>
        <v>4542.63</v>
      </c>
      <c r="L25" s="203">
        <v>21</v>
      </c>
      <c r="M25" s="203">
        <f>G25*(1+L25/100)</f>
        <v>5496.5823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4" t="s">
        <v>512</v>
      </c>
      <c r="S25" s="204" t="s">
        <v>142</v>
      </c>
      <c r="T25" s="203" t="s">
        <v>142</v>
      </c>
      <c r="U25" s="203">
        <v>0</v>
      </c>
      <c r="V25" s="203">
        <f>ROUND(E25*U25,2)</f>
        <v>0</v>
      </c>
      <c r="W25" s="204"/>
      <c r="X25" s="204"/>
      <c r="Y25" s="205"/>
      <c r="Z25" s="205"/>
      <c r="AA25" s="205"/>
      <c r="AB25" s="205"/>
      <c r="AC25" s="205"/>
      <c r="AD25" s="205"/>
      <c r="AE25" s="205" t="s">
        <v>133</v>
      </c>
      <c r="AF25" s="205" t="s">
        <v>513</v>
      </c>
      <c r="AG25" s="205"/>
      <c r="AH25" s="206"/>
      <c r="AI25" s="206"/>
      <c r="AJ25" s="207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2.5" outlineLevel="1" x14ac:dyDescent="0.2">
      <c r="A26" s="208"/>
      <c r="B26" s="209" t="s">
        <v>514</v>
      </c>
      <c r="C26" s="209"/>
      <c r="D26" s="210"/>
      <c r="E26" s="210"/>
      <c r="F26" s="210"/>
      <c r="G26" s="210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2"/>
      <c r="S26" s="212"/>
      <c r="T26" s="211"/>
      <c r="U26" s="211"/>
      <c r="V26" s="211"/>
      <c r="W26" s="212"/>
      <c r="X26" s="212"/>
      <c r="Y26" s="205"/>
      <c r="Z26" s="205"/>
      <c r="AA26" s="205"/>
      <c r="AB26" s="205"/>
      <c r="AC26" s="205"/>
      <c r="AD26" s="205"/>
      <c r="AE26" s="205" t="s">
        <v>136</v>
      </c>
      <c r="AF26" s="205"/>
      <c r="AG26" s="205"/>
      <c r="AH26" s="206" t="str">
        <f>B26</f>
        <v>počítáno s  objemovou hmotností zeminy 2,25 t/m3
odvoz do místní kompostárny k dalšímu využití a kompostování</v>
      </c>
      <c r="AI26" s="206"/>
      <c r="AJ26" s="207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08"/>
      <c r="B27" s="213" t="s">
        <v>515</v>
      </c>
      <c r="C27" s="214"/>
      <c r="D27" s="215"/>
      <c r="E27" s="216">
        <v>10.125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  <c r="S27" s="212"/>
      <c r="T27" s="211"/>
      <c r="U27" s="211"/>
      <c r="V27" s="211"/>
      <c r="W27" s="212"/>
      <c r="X27" s="212"/>
      <c r="Y27" s="205"/>
      <c r="Z27" s="205"/>
      <c r="AA27" s="205"/>
      <c r="AB27" s="205"/>
      <c r="AC27" s="205"/>
      <c r="AD27" s="205"/>
      <c r="AE27" s="205" t="s">
        <v>138</v>
      </c>
      <c r="AF27" s="205">
        <v>5</v>
      </c>
      <c r="AG27" s="205"/>
      <c r="AH27" s="206"/>
      <c r="AI27" s="217" t="s">
        <v>515</v>
      </c>
      <c r="AJ27" s="207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08"/>
      <c r="B28" s="213" t="s">
        <v>516</v>
      </c>
      <c r="C28" s="214"/>
      <c r="D28" s="215"/>
      <c r="E28" s="216">
        <v>4.16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2"/>
      <c r="S28" s="212"/>
      <c r="T28" s="211"/>
      <c r="U28" s="211"/>
      <c r="V28" s="211"/>
      <c r="W28" s="212"/>
      <c r="X28" s="212"/>
      <c r="Y28" s="205"/>
      <c r="Z28" s="205"/>
      <c r="AA28" s="205"/>
      <c r="AB28" s="205"/>
      <c r="AC28" s="205"/>
      <c r="AD28" s="205"/>
      <c r="AE28" s="205" t="s">
        <v>138</v>
      </c>
      <c r="AF28" s="205">
        <v>5</v>
      </c>
      <c r="AG28" s="205"/>
      <c r="AH28" s="206"/>
      <c r="AI28" s="217" t="s">
        <v>516</v>
      </c>
      <c r="AJ28" s="207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199">
        <v>7</v>
      </c>
      <c r="B29" s="200" t="s">
        <v>517</v>
      </c>
      <c r="C29" s="200" t="s">
        <v>518</v>
      </c>
      <c r="D29" s="201" t="s">
        <v>161</v>
      </c>
      <c r="E29" s="202">
        <v>80</v>
      </c>
      <c r="F29" s="203">
        <v>25</v>
      </c>
      <c r="G29" s="203">
        <v>2000</v>
      </c>
      <c r="H29" s="203">
        <v>0.49</v>
      </c>
      <c r="I29" s="203">
        <f>ROUND(E29*H29,2)</f>
        <v>39.200000000000003</v>
      </c>
      <c r="J29" s="203">
        <v>24.51</v>
      </c>
      <c r="K29" s="203">
        <f>ROUND(E29*J29,2)</f>
        <v>1960.8</v>
      </c>
      <c r="L29" s="203">
        <v>21</v>
      </c>
      <c r="M29" s="203">
        <f>G29*(1+L29/100)</f>
        <v>2420</v>
      </c>
      <c r="N29" s="203">
        <v>3.0000000000000001E-5</v>
      </c>
      <c r="O29" s="203">
        <f>ROUND(E29*N29,2)</f>
        <v>0</v>
      </c>
      <c r="P29" s="203">
        <v>0</v>
      </c>
      <c r="Q29" s="203">
        <f>ROUND(E29*P29,2)</f>
        <v>0</v>
      </c>
      <c r="R29" s="204" t="s">
        <v>519</v>
      </c>
      <c r="S29" s="204" t="s">
        <v>142</v>
      </c>
      <c r="T29" s="203" t="s">
        <v>142</v>
      </c>
      <c r="U29" s="203">
        <v>4.3999999999999997E-2</v>
      </c>
      <c r="V29" s="203">
        <f>ROUND(E29*U29,2)</f>
        <v>3.52</v>
      </c>
      <c r="W29" s="204"/>
      <c r="X29" s="204"/>
      <c r="Y29" s="205"/>
      <c r="Z29" s="205"/>
      <c r="AA29" s="205"/>
      <c r="AB29" s="205"/>
      <c r="AC29" s="205"/>
      <c r="AD29" s="205"/>
      <c r="AE29" s="205" t="s">
        <v>133</v>
      </c>
      <c r="AF29" s="205" t="s">
        <v>520</v>
      </c>
      <c r="AG29" s="205"/>
      <c r="AH29" s="206"/>
      <c r="AI29" s="206"/>
      <c r="AJ29" s="207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ht="22.5" outlineLevel="1" x14ac:dyDescent="0.2">
      <c r="A30" s="208"/>
      <c r="B30" s="209" t="s">
        <v>521</v>
      </c>
      <c r="C30" s="209"/>
      <c r="D30" s="210"/>
      <c r="E30" s="210"/>
      <c r="F30" s="210"/>
      <c r="G30" s="210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2"/>
      <c r="S30" s="212"/>
      <c r="T30" s="211"/>
      <c r="U30" s="211"/>
      <c r="V30" s="211"/>
      <c r="W30" s="212"/>
      <c r="X30" s="212"/>
      <c r="Y30" s="205"/>
      <c r="Z30" s="205"/>
      <c r="AA30" s="205"/>
      <c r="AB30" s="205"/>
      <c r="AC30" s="205"/>
      <c r="AD30" s="205"/>
      <c r="AE30" s="205" t="s">
        <v>136</v>
      </c>
      <c r="AF30" s="205"/>
      <c r="AG30" s="205"/>
      <c r="AH30" s="206" t="str">
        <f>B30</f>
        <v>krytí odkrytých kořenů geotextilií
množství určeno odborným odhadem 40m2/strom</v>
      </c>
      <c r="AI30" s="206"/>
      <c r="AJ30" s="207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08"/>
      <c r="B31" s="213" t="s">
        <v>522</v>
      </c>
      <c r="C31" s="214"/>
      <c r="D31" s="215"/>
      <c r="E31" s="216">
        <v>80</v>
      </c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2"/>
      <c r="S31" s="212"/>
      <c r="T31" s="211"/>
      <c r="U31" s="211"/>
      <c r="V31" s="211"/>
      <c r="W31" s="212"/>
      <c r="X31" s="212"/>
      <c r="Y31" s="205"/>
      <c r="Z31" s="205"/>
      <c r="AA31" s="205"/>
      <c r="AB31" s="205"/>
      <c r="AC31" s="205"/>
      <c r="AD31" s="205"/>
      <c r="AE31" s="205" t="s">
        <v>138</v>
      </c>
      <c r="AF31" s="205">
        <v>5</v>
      </c>
      <c r="AG31" s="205"/>
      <c r="AH31" s="206"/>
      <c r="AI31" s="217" t="s">
        <v>522</v>
      </c>
      <c r="AJ31" s="207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199">
        <v>8</v>
      </c>
      <c r="B32" s="200" t="s">
        <v>523</v>
      </c>
      <c r="C32" s="200" t="s">
        <v>524</v>
      </c>
      <c r="D32" s="201" t="s">
        <v>161</v>
      </c>
      <c r="E32" s="202">
        <v>80</v>
      </c>
      <c r="F32" s="203">
        <v>3.05</v>
      </c>
      <c r="G32" s="203">
        <v>244</v>
      </c>
      <c r="H32" s="203">
        <v>3.05</v>
      </c>
      <c r="I32" s="203">
        <f>ROUND(E32*H32,2)</f>
        <v>244</v>
      </c>
      <c r="J32" s="203">
        <v>0</v>
      </c>
      <c r="K32" s="203">
        <f>ROUND(E32*J32,2)</f>
        <v>0</v>
      </c>
      <c r="L32" s="203">
        <v>21</v>
      </c>
      <c r="M32" s="203">
        <f>G32*(1+L32/100)</f>
        <v>295.24</v>
      </c>
      <c r="N32" s="203">
        <v>2.0000000000000002E-5</v>
      </c>
      <c r="O32" s="203">
        <f>ROUND(E32*N32,2)</f>
        <v>0</v>
      </c>
      <c r="P32" s="203">
        <v>0</v>
      </c>
      <c r="Q32" s="203">
        <f>ROUND(E32*P32,2)</f>
        <v>0</v>
      </c>
      <c r="R32" s="204"/>
      <c r="S32" s="204" t="s">
        <v>131</v>
      </c>
      <c r="T32" s="203" t="s">
        <v>154</v>
      </c>
      <c r="U32" s="203">
        <v>0</v>
      </c>
      <c r="V32" s="203">
        <f>ROUND(E32*U32,2)</f>
        <v>0</v>
      </c>
      <c r="W32" s="204"/>
      <c r="X32" s="204"/>
      <c r="Y32" s="205"/>
      <c r="Z32" s="205"/>
      <c r="AA32" s="205"/>
      <c r="AB32" s="205"/>
      <c r="AC32" s="205"/>
      <c r="AD32" s="205"/>
      <c r="AE32" s="205" t="s">
        <v>155</v>
      </c>
      <c r="AF32" s="205" t="s">
        <v>525</v>
      </c>
      <c r="AG32" s="205"/>
      <c r="AH32" s="206"/>
      <c r="AI32" s="206"/>
      <c r="AJ32" s="207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08"/>
      <c r="B33" s="213" t="s">
        <v>526</v>
      </c>
      <c r="C33" s="214"/>
      <c r="D33" s="215"/>
      <c r="E33" s="216">
        <v>80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2"/>
      <c r="S33" s="212"/>
      <c r="T33" s="211"/>
      <c r="U33" s="211"/>
      <c r="V33" s="211"/>
      <c r="W33" s="212"/>
      <c r="X33" s="212"/>
      <c r="Y33" s="205"/>
      <c r="Z33" s="205"/>
      <c r="AA33" s="205"/>
      <c r="AB33" s="205"/>
      <c r="AC33" s="205"/>
      <c r="AD33" s="205"/>
      <c r="AE33" s="205" t="s">
        <v>138</v>
      </c>
      <c r="AF33" s="205">
        <v>5</v>
      </c>
      <c r="AG33" s="205"/>
      <c r="AH33" s="206"/>
      <c r="AI33" s="217" t="s">
        <v>526</v>
      </c>
      <c r="AJ33" s="207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199">
        <v>9</v>
      </c>
      <c r="B34" s="200" t="s">
        <v>527</v>
      </c>
      <c r="C34" s="200" t="s">
        <v>528</v>
      </c>
      <c r="D34" s="201" t="s">
        <v>161</v>
      </c>
      <c r="E34" s="202">
        <v>80</v>
      </c>
      <c r="F34" s="203">
        <v>40.26</v>
      </c>
      <c r="G34" s="203">
        <v>3220.8</v>
      </c>
      <c r="H34" s="203">
        <v>0</v>
      </c>
      <c r="I34" s="203">
        <f>ROUND(E34*H34,2)</f>
        <v>0</v>
      </c>
      <c r="J34" s="203">
        <v>40.26</v>
      </c>
      <c r="K34" s="203">
        <f>ROUND(E34*J34,2)</f>
        <v>3220.8</v>
      </c>
      <c r="L34" s="203">
        <v>21</v>
      </c>
      <c r="M34" s="203">
        <f>G34*(1+L34/100)</f>
        <v>3897.1680000000001</v>
      </c>
      <c r="N34" s="203">
        <v>0</v>
      </c>
      <c r="O34" s="203">
        <f>ROUND(E34*N34,2)</f>
        <v>0</v>
      </c>
      <c r="P34" s="203">
        <v>0</v>
      </c>
      <c r="Q34" s="203">
        <f>ROUND(E34*P34,2)</f>
        <v>0</v>
      </c>
      <c r="R34" s="204"/>
      <c r="S34" s="204" t="s">
        <v>131</v>
      </c>
      <c r="T34" s="203" t="s">
        <v>154</v>
      </c>
      <c r="U34" s="203">
        <v>4.3999999999999997E-2</v>
      </c>
      <c r="V34" s="203">
        <f>ROUND(E34*U34,2)</f>
        <v>3.52</v>
      </c>
      <c r="W34" s="204"/>
      <c r="X34" s="204"/>
      <c r="Y34" s="205"/>
      <c r="Z34" s="205"/>
      <c r="AA34" s="205"/>
      <c r="AB34" s="205"/>
      <c r="AC34" s="205"/>
      <c r="AD34" s="205"/>
      <c r="AE34" s="205" t="s">
        <v>133</v>
      </c>
      <c r="AF34" s="205" t="s">
        <v>529</v>
      </c>
      <c r="AG34" s="205"/>
      <c r="AH34" s="206"/>
      <c r="AI34" s="206"/>
      <c r="AJ34" s="207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08"/>
      <c r="B35" s="213" t="s">
        <v>526</v>
      </c>
      <c r="C35" s="214"/>
      <c r="D35" s="215"/>
      <c r="E35" s="216">
        <v>80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2"/>
      <c r="S35" s="212"/>
      <c r="T35" s="211"/>
      <c r="U35" s="211"/>
      <c r="V35" s="211"/>
      <c r="W35" s="212"/>
      <c r="X35" s="212"/>
      <c r="Y35" s="205"/>
      <c r="Z35" s="205"/>
      <c r="AA35" s="205"/>
      <c r="AB35" s="205"/>
      <c r="AC35" s="205"/>
      <c r="AD35" s="205"/>
      <c r="AE35" s="205" t="s">
        <v>138</v>
      </c>
      <c r="AF35" s="205">
        <v>5</v>
      </c>
      <c r="AG35" s="205"/>
      <c r="AH35" s="206"/>
      <c r="AI35" s="217" t="s">
        <v>526</v>
      </c>
      <c r="AJ35" s="207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ht="22.5" outlineLevel="1" x14ac:dyDescent="0.2">
      <c r="A36" s="199">
        <v>10</v>
      </c>
      <c r="B36" s="200" t="s">
        <v>347</v>
      </c>
      <c r="C36" s="200" t="s">
        <v>348</v>
      </c>
      <c r="D36" s="201" t="s">
        <v>129</v>
      </c>
      <c r="E36" s="202">
        <v>1.6</v>
      </c>
      <c r="F36" s="203">
        <v>522</v>
      </c>
      <c r="G36" s="203">
        <v>835.2</v>
      </c>
      <c r="H36" s="203">
        <v>0</v>
      </c>
      <c r="I36" s="203">
        <f>ROUND(E36*H36,2)</f>
        <v>0</v>
      </c>
      <c r="J36" s="203">
        <v>522</v>
      </c>
      <c r="K36" s="203">
        <f>ROUND(E36*J36,2)</f>
        <v>835.2</v>
      </c>
      <c r="L36" s="203">
        <v>21</v>
      </c>
      <c r="M36" s="203">
        <f>G36*(1+L36/100)</f>
        <v>1010.592</v>
      </c>
      <c r="N36" s="203">
        <v>0</v>
      </c>
      <c r="O36" s="203">
        <f>ROUND(E36*N36,2)</f>
        <v>0</v>
      </c>
      <c r="P36" s="203">
        <v>0</v>
      </c>
      <c r="Q36" s="203">
        <f>ROUND(E36*P36,2)</f>
        <v>0</v>
      </c>
      <c r="R36" s="204" t="s">
        <v>130</v>
      </c>
      <c r="S36" s="204" t="s">
        <v>131</v>
      </c>
      <c r="T36" s="203" t="s">
        <v>132</v>
      </c>
      <c r="U36" s="203">
        <v>0</v>
      </c>
      <c r="V36" s="203">
        <f>ROUND(E36*U36,2)</f>
        <v>0</v>
      </c>
      <c r="W36" s="204"/>
      <c r="X36" s="204"/>
      <c r="Y36" s="205"/>
      <c r="Z36" s="205"/>
      <c r="AA36" s="205"/>
      <c r="AB36" s="205"/>
      <c r="AC36" s="205"/>
      <c r="AD36" s="205"/>
      <c r="AE36" s="205" t="s">
        <v>133</v>
      </c>
      <c r="AF36" s="205" t="s">
        <v>530</v>
      </c>
      <c r="AG36" s="205"/>
      <c r="AH36" s="206"/>
      <c r="AI36" s="206"/>
      <c r="AJ36" s="207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ht="22.5" outlineLevel="1" x14ac:dyDescent="0.2">
      <c r="A37" s="208"/>
      <c r="B37" s="209" t="s">
        <v>531</v>
      </c>
      <c r="C37" s="209"/>
      <c r="D37" s="210"/>
      <c r="E37" s="210"/>
      <c r="F37" s="210"/>
      <c r="G37" s="210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2"/>
      <c r="S37" s="212"/>
      <c r="T37" s="211"/>
      <c r="U37" s="211"/>
      <c r="V37" s="211"/>
      <c r="W37" s="212"/>
      <c r="X37" s="212"/>
      <c r="Y37" s="205"/>
      <c r="Z37" s="205"/>
      <c r="AA37" s="205"/>
      <c r="AB37" s="205"/>
      <c r="AC37" s="205"/>
      <c r="AD37" s="205"/>
      <c r="AE37" s="205" t="s">
        <v>136</v>
      </c>
      <c r="AF37" s="205"/>
      <c r="AG37" s="205"/>
      <c r="AH37" s="206" t="str">
        <f>B37</f>
        <v>vlhčení odkrytých kořenů_x000D_
4x 5l/m2</v>
      </c>
      <c r="AI37" s="206"/>
      <c r="AJ37" s="207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08"/>
      <c r="B38" s="213" t="s">
        <v>532</v>
      </c>
      <c r="C38" s="214"/>
      <c r="D38" s="215"/>
      <c r="E38" s="216">
        <v>1.6</v>
      </c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2"/>
      <c r="S38" s="212"/>
      <c r="T38" s="211"/>
      <c r="U38" s="211"/>
      <c r="V38" s="211"/>
      <c r="W38" s="212"/>
      <c r="X38" s="212"/>
      <c r="Y38" s="205"/>
      <c r="Z38" s="205"/>
      <c r="AA38" s="205"/>
      <c r="AB38" s="205"/>
      <c r="AC38" s="205"/>
      <c r="AD38" s="205"/>
      <c r="AE38" s="205" t="s">
        <v>138</v>
      </c>
      <c r="AF38" s="205">
        <v>5</v>
      </c>
      <c r="AG38" s="205"/>
      <c r="AH38" s="206"/>
      <c r="AI38" s="217" t="s">
        <v>532</v>
      </c>
      <c r="AJ38" s="207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ht="22.5" outlineLevel="1" x14ac:dyDescent="0.2">
      <c r="A39" s="199">
        <v>11</v>
      </c>
      <c r="B39" s="200" t="s">
        <v>352</v>
      </c>
      <c r="C39" s="200" t="s">
        <v>353</v>
      </c>
      <c r="D39" s="201" t="s">
        <v>129</v>
      </c>
      <c r="E39" s="202">
        <v>1.6</v>
      </c>
      <c r="F39" s="203">
        <v>401</v>
      </c>
      <c r="G39" s="203">
        <v>641.6</v>
      </c>
      <c r="H39" s="203">
        <v>0</v>
      </c>
      <c r="I39" s="203">
        <f>ROUND(E39*H39,2)</f>
        <v>0</v>
      </c>
      <c r="J39" s="203">
        <v>401</v>
      </c>
      <c r="K39" s="203">
        <f>ROUND(E39*J39,2)</f>
        <v>641.6</v>
      </c>
      <c r="L39" s="203">
        <v>21</v>
      </c>
      <c r="M39" s="203">
        <f>G39*(1+L39/100)</f>
        <v>776.33600000000001</v>
      </c>
      <c r="N39" s="203">
        <v>0</v>
      </c>
      <c r="O39" s="203">
        <f>ROUND(E39*N39,2)</f>
        <v>0</v>
      </c>
      <c r="P39" s="203">
        <v>0</v>
      </c>
      <c r="Q39" s="203">
        <f>ROUND(E39*P39,2)</f>
        <v>0</v>
      </c>
      <c r="R39" s="204" t="s">
        <v>130</v>
      </c>
      <c r="S39" s="204" t="s">
        <v>131</v>
      </c>
      <c r="T39" s="203" t="s">
        <v>132</v>
      </c>
      <c r="U39" s="203">
        <v>0</v>
      </c>
      <c r="V39" s="203">
        <f>ROUND(E39*U39,2)</f>
        <v>0</v>
      </c>
      <c r="W39" s="204"/>
      <c r="X39" s="204"/>
      <c r="Y39" s="205"/>
      <c r="Z39" s="205"/>
      <c r="AA39" s="205"/>
      <c r="AB39" s="205"/>
      <c r="AC39" s="205"/>
      <c r="AD39" s="205"/>
      <c r="AE39" s="205" t="s">
        <v>133</v>
      </c>
      <c r="AF39" s="205" t="s">
        <v>533</v>
      </c>
      <c r="AG39" s="205"/>
      <c r="AH39" s="206"/>
      <c r="AI39" s="206"/>
      <c r="AJ39" s="207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08"/>
      <c r="B40" s="213" t="s">
        <v>534</v>
      </c>
      <c r="C40" s="214"/>
      <c r="D40" s="215"/>
      <c r="E40" s="216">
        <v>1.6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2"/>
      <c r="S40" s="212"/>
      <c r="T40" s="211"/>
      <c r="U40" s="211"/>
      <c r="V40" s="211"/>
      <c r="W40" s="212"/>
      <c r="X40" s="212"/>
      <c r="Y40" s="205"/>
      <c r="Z40" s="205"/>
      <c r="AA40" s="205"/>
      <c r="AB40" s="205"/>
      <c r="AC40" s="205"/>
      <c r="AD40" s="205"/>
      <c r="AE40" s="205" t="s">
        <v>138</v>
      </c>
      <c r="AF40" s="205">
        <v>5</v>
      </c>
      <c r="AG40" s="205"/>
      <c r="AH40" s="206"/>
      <c r="AI40" s="217" t="s">
        <v>534</v>
      </c>
      <c r="AJ40" s="207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199">
        <v>12</v>
      </c>
      <c r="B41" s="200" t="s">
        <v>358</v>
      </c>
      <c r="C41" s="200" t="s">
        <v>359</v>
      </c>
      <c r="D41" s="201" t="s">
        <v>129</v>
      </c>
      <c r="E41" s="202">
        <v>1.6</v>
      </c>
      <c r="F41" s="203">
        <v>63.14</v>
      </c>
      <c r="G41" s="203">
        <v>101.02</v>
      </c>
      <c r="H41" s="203">
        <v>41</v>
      </c>
      <c r="I41" s="203">
        <f>ROUND(E41*H41,2)</f>
        <v>65.599999999999994</v>
      </c>
      <c r="J41" s="203">
        <v>22.14</v>
      </c>
      <c r="K41" s="203">
        <f>ROUND(E41*J41,2)</f>
        <v>35.42</v>
      </c>
      <c r="L41" s="203">
        <v>21</v>
      </c>
      <c r="M41" s="203">
        <f>G41*(1+L41/100)</f>
        <v>122.23419999999999</v>
      </c>
      <c r="N41" s="203">
        <v>0</v>
      </c>
      <c r="O41" s="203">
        <f>ROUND(E41*N41,2)</f>
        <v>0</v>
      </c>
      <c r="P41" s="203">
        <v>0</v>
      </c>
      <c r="Q41" s="203">
        <f>ROUND(E41*P41,2)</f>
        <v>0</v>
      </c>
      <c r="R41" s="204"/>
      <c r="S41" s="204" t="s">
        <v>131</v>
      </c>
      <c r="T41" s="203" t="s">
        <v>199</v>
      </c>
      <c r="U41" s="203">
        <v>0</v>
      </c>
      <c r="V41" s="203">
        <f>ROUND(E41*U41,2)</f>
        <v>0</v>
      </c>
      <c r="W41" s="204"/>
      <c r="X41" s="204"/>
      <c r="Y41" s="205"/>
      <c r="Z41" s="205"/>
      <c r="AA41" s="205"/>
      <c r="AB41" s="205"/>
      <c r="AC41" s="205"/>
      <c r="AD41" s="205"/>
      <c r="AE41" s="205" t="s">
        <v>155</v>
      </c>
      <c r="AF41" s="205" t="s">
        <v>535</v>
      </c>
      <c r="AG41" s="205"/>
      <c r="AH41" s="206"/>
      <c r="AI41" s="206"/>
      <c r="AJ41" s="207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08"/>
      <c r="B42" s="213" t="s">
        <v>536</v>
      </c>
      <c r="C42" s="214"/>
      <c r="D42" s="215"/>
      <c r="E42" s="216">
        <v>1.6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2"/>
      <c r="S42" s="212"/>
      <c r="T42" s="211"/>
      <c r="U42" s="211"/>
      <c r="V42" s="211"/>
      <c r="W42" s="212"/>
      <c r="X42" s="212"/>
      <c r="Y42" s="205"/>
      <c r="Z42" s="205"/>
      <c r="AA42" s="205"/>
      <c r="AB42" s="205"/>
      <c r="AC42" s="205"/>
      <c r="AD42" s="205"/>
      <c r="AE42" s="205" t="s">
        <v>138</v>
      </c>
      <c r="AF42" s="205">
        <v>5</v>
      </c>
      <c r="AG42" s="205"/>
      <c r="AH42" s="206"/>
      <c r="AI42" s="217" t="s">
        <v>536</v>
      </c>
      <c r="AJ42" s="207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199">
        <v>13</v>
      </c>
      <c r="B43" s="200" t="s">
        <v>537</v>
      </c>
      <c r="C43" s="200" t="s">
        <v>538</v>
      </c>
      <c r="D43" s="201" t="s">
        <v>129</v>
      </c>
      <c r="E43" s="202">
        <v>4.5</v>
      </c>
      <c r="F43" s="203">
        <v>3415</v>
      </c>
      <c r="G43" s="203">
        <v>15367.5</v>
      </c>
      <c r="H43" s="203">
        <v>2150.7399999999998</v>
      </c>
      <c r="I43" s="203">
        <f>ROUND(E43*H43,2)</f>
        <v>9678.33</v>
      </c>
      <c r="J43" s="203">
        <v>1264.26</v>
      </c>
      <c r="K43" s="203">
        <f>ROUND(E43*J43,2)</f>
        <v>5689.17</v>
      </c>
      <c r="L43" s="203">
        <v>21</v>
      </c>
      <c r="M43" s="203">
        <f>G43*(1+L43/100)</f>
        <v>18594.674999999999</v>
      </c>
      <c r="N43" s="203">
        <v>1</v>
      </c>
      <c r="O43" s="203">
        <f>ROUND(E43*N43,2)</f>
        <v>4.5</v>
      </c>
      <c r="P43" s="203">
        <v>0</v>
      </c>
      <c r="Q43" s="203">
        <f>ROUND(E43*P43,2)</f>
        <v>0</v>
      </c>
      <c r="R43" s="204"/>
      <c r="S43" s="204" t="s">
        <v>131</v>
      </c>
      <c r="T43" s="203" t="s">
        <v>154</v>
      </c>
      <c r="U43" s="203">
        <v>0.16400000000000001</v>
      </c>
      <c r="V43" s="203">
        <f>ROUND(E43*U43,2)</f>
        <v>0.74</v>
      </c>
      <c r="W43" s="204"/>
      <c r="X43" s="204"/>
      <c r="Y43" s="205"/>
      <c r="Z43" s="205"/>
      <c r="AA43" s="205"/>
      <c r="AB43" s="205"/>
      <c r="AC43" s="205"/>
      <c r="AD43" s="205"/>
      <c r="AE43" s="205" t="s">
        <v>133</v>
      </c>
      <c r="AF43" s="205" t="s">
        <v>539</v>
      </c>
      <c r="AG43" s="205"/>
      <c r="AH43" s="206"/>
      <c r="AI43" s="206"/>
      <c r="AJ43" s="207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ht="22.5" outlineLevel="1" x14ac:dyDescent="0.2">
      <c r="A44" s="208"/>
      <c r="B44" s="209" t="s">
        <v>540</v>
      </c>
      <c r="C44" s="209"/>
      <c r="D44" s="210"/>
      <c r="E44" s="210"/>
      <c r="F44" s="210"/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2"/>
      <c r="S44" s="212"/>
      <c r="T44" s="211"/>
      <c r="U44" s="211"/>
      <c r="V44" s="211"/>
      <c r="W44" s="212"/>
      <c r="X44" s="212"/>
      <c r="Y44" s="205"/>
      <c r="Z44" s="205"/>
      <c r="AA44" s="205"/>
      <c r="AB44" s="205"/>
      <c r="AC44" s="205"/>
      <c r="AD44" s="205"/>
      <c r="AE44" s="205" t="s">
        <v>136</v>
      </c>
      <c r="AF44" s="205"/>
      <c r="AG44" s="205"/>
      <c r="AH44" s="206" t="str">
        <f>B44</f>
        <v>výpočet množství: 25m rýhy/ strom* hl. rýhy 30* š. rýhy 30 cm 
včetně kameniva (80% substrátu) a míchání substrátu</v>
      </c>
      <c r="AI44" s="206"/>
      <c r="AJ44" s="207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08"/>
      <c r="B45" s="213" t="s">
        <v>541</v>
      </c>
      <c r="C45" s="214"/>
      <c r="D45" s="215"/>
      <c r="E45" s="216">
        <v>4.5</v>
      </c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2"/>
      <c r="S45" s="212"/>
      <c r="T45" s="211"/>
      <c r="U45" s="211"/>
      <c r="V45" s="211"/>
      <c r="W45" s="212"/>
      <c r="X45" s="212"/>
      <c r="Y45" s="205"/>
      <c r="Z45" s="205"/>
      <c r="AA45" s="205"/>
      <c r="AB45" s="205"/>
      <c r="AC45" s="205"/>
      <c r="AD45" s="205"/>
      <c r="AE45" s="205" t="s">
        <v>138</v>
      </c>
      <c r="AF45" s="205">
        <v>5</v>
      </c>
      <c r="AG45" s="205"/>
      <c r="AH45" s="206"/>
      <c r="AI45" s="217" t="s">
        <v>541</v>
      </c>
      <c r="AJ45" s="207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ht="22.5" outlineLevel="1" x14ac:dyDescent="0.2">
      <c r="A46" s="199">
        <v>14</v>
      </c>
      <c r="B46" s="200" t="s">
        <v>542</v>
      </c>
      <c r="C46" s="200" t="s">
        <v>543</v>
      </c>
      <c r="D46" s="201" t="s">
        <v>255</v>
      </c>
      <c r="E46" s="202">
        <v>2</v>
      </c>
      <c r="F46" s="203">
        <v>3400</v>
      </c>
      <c r="G46" s="203">
        <v>6800</v>
      </c>
      <c r="H46" s="203">
        <v>3400</v>
      </c>
      <c r="I46" s="203">
        <f>ROUND(E46*H46,2)</f>
        <v>6800</v>
      </c>
      <c r="J46" s="203">
        <v>0</v>
      </c>
      <c r="K46" s="203">
        <f>ROUND(E46*J46,2)</f>
        <v>0</v>
      </c>
      <c r="L46" s="203">
        <v>21</v>
      </c>
      <c r="M46" s="203">
        <f>G46*(1+L46/100)</f>
        <v>8228</v>
      </c>
      <c r="N46" s="203">
        <v>5.0000000000000001E-4</v>
      </c>
      <c r="O46" s="203">
        <f>ROUND(E46*N46,2)</f>
        <v>0</v>
      </c>
      <c r="P46" s="203">
        <v>0</v>
      </c>
      <c r="Q46" s="203">
        <f>ROUND(E46*P46,2)</f>
        <v>0</v>
      </c>
      <c r="R46" s="204"/>
      <c r="S46" s="204" t="s">
        <v>131</v>
      </c>
      <c r="T46" s="203" t="s">
        <v>154</v>
      </c>
      <c r="U46" s="203">
        <v>0</v>
      </c>
      <c r="V46" s="203">
        <f>ROUND(E46*U46,2)</f>
        <v>0</v>
      </c>
      <c r="W46" s="204"/>
      <c r="X46" s="204"/>
      <c r="Y46" s="205"/>
      <c r="Z46" s="205"/>
      <c r="AA46" s="205"/>
      <c r="AB46" s="205"/>
      <c r="AC46" s="205"/>
      <c r="AD46" s="205"/>
      <c r="AE46" s="205" t="s">
        <v>155</v>
      </c>
      <c r="AF46" s="219" t="s">
        <v>544</v>
      </c>
      <c r="AG46" s="205"/>
      <c r="AH46" s="206"/>
      <c r="AI46" s="206"/>
      <c r="AJ46" s="207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08"/>
      <c r="B47" s="209" t="s">
        <v>545</v>
      </c>
      <c r="C47" s="209"/>
      <c r="D47" s="218"/>
      <c r="E47" s="218"/>
      <c r="F47" s="218"/>
      <c r="G47" s="218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2"/>
      <c r="S47" s="212"/>
      <c r="T47" s="211"/>
      <c r="U47" s="211"/>
      <c r="V47" s="211"/>
      <c r="W47" s="212"/>
      <c r="X47" s="212"/>
      <c r="Y47" s="205"/>
      <c r="Z47" s="205"/>
      <c r="AA47" s="205"/>
      <c r="AB47" s="205"/>
      <c r="AC47" s="205"/>
      <c r="AD47" s="205"/>
      <c r="AE47" s="205" t="s">
        <v>136</v>
      </c>
      <c r="AF47" s="205"/>
      <c r="AG47" s="205"/>
      <c r="AH47" s="206" t="str">
        <f>B47</f>
        <v>ks=strom</v>
      </c>
      <c r="AI47" s="206"/>
      <c r="AJ47" s="207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ht="22.5" outlineLevel="1" x14ac:dyDescent="0.2">
      <c r="A48" s="199">
        <v>15</v>
      </c>
      <c r="B48" s="200" t="s">
        <v>139</v>
      </c>
      <c r="C48" s="200" t="s">
        <v>140</v>
      </c>
      <c r="D48" s="201" t="s">
        <v>129</v>
      </c>
      <c r="E48" s="202">
        <v>32</v>
      </c>
      <c r="F48" s="203">
        <v>537</v>
      </c>
      <c r="G48" s="203">
        <v>17184</v>
      </c>
      <c r="H48" s="203">
        <v>0</v>
      </c>
      <c r="I48" s="203">
        <f>ROUND(E48*H48,2)</f>
        <v>0</v>
      </c>
      <c r="J48" s="203">
        <v>537</v>
      </c>
      <c r="K48" s="203">
        <f>ROUND(E48*J48,2)</f>
        <v>17184</v>
      </c>
      <c r="L48" s="203">
        <v>21</v>
      </c>
      <c r="M48" s="203">
        <f>G48*(1+L48/100)</f>
        <v>20792.64</v>
      </c>
      <c r="N48" s="203">
        <v>0</v>
      </c>
      <c r="O48" s="203">
        <f>ROUND(E48*N48,2)</f>
        <v>0</v>
      </c>
      <c r="P48" s="203">
        <v>0</v>
      </c>
      <c r="Q48" s="203">
        <f>ROUND(E48*P48,2)</f>
        <v>0</v>
      </c>
      <c r="R48" s="204" t="s">
        <v>141</v>
      </c>
      <c r="S48" s="204" t="s">
        <v>142</v>
      </c>
      <c r="T48" s="203" t="s">
        <v>142</v>
      </c>
      <c r="U48" s="203">
        <v>0.66300000000000003</v>
      </c>
      <c r="V48" s="203">
        <f>ROUND(E48*U48,2)</f>
        <v>21.22</v>
      </c>
      <c r="W48" s="204"/>
      <c r="X48" s="204"/>
      <c r="Y48" s="205"/>
      <c r="Z48" s="205"/>
      <c r="AA48" s="205"/>
      <c r="AB48" s="205"/>
      <c r="AC48" s="205"/>
      <c r="AD48" s="205"/>
      <c r="AE48" s="205" t="s">
        <v>133</v>
      </c>
      <c r="AF48" s="205" t="s">
        <v>546</v>
      </c>
      <c r="AG48" s="205"/>
      <c r="AH48" s="206"/>
      <c r="AI48" s="206"/>
      <c r="AJ48" s="207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08"/>
      <c r="B49" s="213" t="s">
        <v>547</v>
      </c>
      <c r="C49" s="214"/>
      <c r="D49" s="215"/>
      <c r="E49" s="216">
        <v>32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2"/>
      <c r="S49" s="212"/>
      <c r="T49" s="211"/>
      <c r="U49" s="211"/>
      <c r="V49" s="211"/>
      <c r="W49" s="212"/>
      <c r="X49" s="212"/>
      <c r="Y49" s="205"/>
      <c r="Z49" s="205"/>
      <c r="AA49" s="205"/>
      <c r="AB49" s="205"/>
      <c r="AC49" s="205"/>
      <c r="AD49" s="205"/>
      <c r="AE49" s="205" t="s">
        <v>138</v>
      </c>
      <c r="AF49" s="205">
        <v>5</v>
      </c>
      <c r="AG49" s="205"/>
      <c r="AH49" s="206"/>
      <c r="AI49" s="217" t="s">
        <v>547</v>
      </c>
      <c r="AJ49" s="207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199">
        <v>16</v>
      </c>
      <c r="B50" s="200" t="s">
        <v>159</v>
      </c>
      <c r="C50" s="200" t="s">
        <v>160</v>
      </c>
      <c r="D50" s="201" t="s">
        <v>161</v>
      </c>
      <c r="E50" s="202">
        <v>160</v>
      </c>
      <c r="F50" s="203">
        <v>13.4</v>
      </c>
      <c r="G50" s="203">
        <v>2144</v>
      </c>
      <c r="H50" s="203">
        <v>0</v>
      </c>
      <c r="I50" s="203">
        <f>ROUND(E50*H50,2)</f>
        <v>0</v>
      </c>
      <c r="J50" s="203">
        <v>13.4</v>
      </c>
      <c r="K50" s="203">
        <f>ROUND(E50*J50,2)</f>
        <v>2144</v>
      </c>
      <c r="L50" s="203">
        <v>21</v>
      </c>
      <c r="M50" s="203">
        <f>G50*(1+L50/100)</f>
        <v>2594.2399999999998</v>
      </c>
      <c r="N50" s="203">
        <v>0</v>
      </c>
      <c r="O50" s="203">
        <f>ROUND(E50*N50,2)</f>
        <v>0</v>
      </c>
      <c r="P50" s="203">
        <v>0</v>
      </c>
      <c r="Q50" s="203">
        <f>ROUND(E50*P50,2)</f>
        <v>0</v>
      </c>
      <c r="R50" s="204" t="s">
        <v>162</v>
      </c>
      <c r="S50" s="204" t="s">
        <v>142</v>
      </c>
      <c r="T50" s="203" t="s">
        <v>142</v>
      </c>
      <c r="U50" s="203">
        <v>8.0000000000000002E-3</v>
      </c>
      <c r="V50" s="203">
        <f>ROUND(E50*U50,2)</f>
        <v>1.28</v>
      </c>
      <c r="W50" s="204"/>
      <c r="X50" s="204"/>
      <c r="Y50" s="205"/>
      <c r="Z50" s="205"/>
      <c r="AA50" s="205"/>
      <c r="AB50" s="205"/>
      <c r="AC50" s="205"/>
      <c r="AD50" s="205"/>
      <c r="AE50" s="205" t="s">
        <v>133</v>
      </c>
      <c r="AF50" s="205" t="s">
        <v>548</v>
      </c>
      <c r="AG50" s="205"/>
      <c r="AH50" s="206"/>
      <c r="AI50" s="206"/>
      <c r="AJ50" s="207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199">
        <v>17</v>
      </c>
      <c r="B51" s="200" t="s">
        <v>152</v>
      </c>
      <c r="C51" s="200" t="s">
        <v>153</v>
      </c>
      <c r="D51" s="201" t="s">
        <v>147</v>
      </c>
      <c r="E51" s="202">
        <v>12.8</v>
      </c>
      <c r="F51" s="203">
        <v>826.36</v>
      </c>
      <c r="G51" s="203">
        <v>10577.41</v>
      </c>
      <c r="H51" s="203">
        <v>826.36</v>
      </c>
      <c r="I51" s="203">
        <f>ROUND(E51*H51,2)</f>
        <v>10577.41</v>
      </c>
      <c r="J51" s="203">
        <v>0</v>
      </c>
      <c r="K51" s="203">
        <f>ROUND(E51*J51,2)</f>
        <v>0</v>
      </c>
      <c r="L51" s="203">
        <v>21</v>
      </c>
      <c r="M51" s="203">
        <f>G51*(1+L51/100)</f>
        <v>12798.666099999999</v>
      </c>
      <c r="N51" s="203">
        <v>1</v>
      </c>
      <c r="O51" s="203">
        <f>ROUND(E51*N51,2)</f>
        <v>12.8</v>
      </c>
      <c r="P51" s="203">
        <v>0</v>
      </c>
      <c r="Q51" s="203">
        <f>ROUND(E51*P51,2)</f>
        <v>0</v>
      </c>
      <c r="R51" s="204"/>
      <c r="S51" s="204" t="s">
        <v>131</v>
      </c>
      <c r="T51" s="203" t="s">
        <v>154</v>
      </c>
      <c r="U51" s="203">
        <v>0</v>
      </c>
      <c r="V51" s="203">
        <f>ROUND(E51*U51,2)</f>
        <v>0</v>
      </c>
      <c r="W51" s="204"/>
      <c r="X51" s="204"/>
      <c r="Y51" s="205"/>
      <c r="Z51" s="205"/>
      <c r="AA51" s="205"/>
      <c r="AB51" s="205"/>
      <c r="AC51" s="205"/>
      <c r="AD51" s="205"/>
      <c r="AE51" s="205" t="s">
        <v>155</v>
      </c>
      <c r="AF51" s="205" t="s">
        <v>549</v>
      </c>
      <c r="AG51" s="205"/>
      <c r="AH51" s="206"/>
      <c r="AI51" s="206"/>
      <c r="AJ51" s="207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08"/>
      <c r="B52" s="209" t="s">
        <v>550</v>
      </c>
      <c r="C52" s="209"/>
      <c r="D52" s="218"/>
      <c r="E52" s="218"/>
      <c r="F52" s="218"/>
      <c r="G52" s="218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2"/>
      <c r="S52" s="212"/>
      <c r="T52" s="211"/>
      <c r="U52" s="211"/>
      <c r="V52" s="211"/>
      <c r="W52" s="212"/>
      <c r="X52" s="212"/>
      <c r="Y52" s="205"/>
      <c r="Z52" s="205"/>
      <c r="AA52" s="205"/>
      <c r="AB52" s="205"/>
      <c r="AC52" s="205"/>
      <c r="AD52" s="205"/>
      <c r="AE52" s="205" t="s">
        <v>136</v>
      </c>
      <c r="AF52" s="205"/>
      <c r="AG52" s="205"/>
      <c r="AH52" s="206" t="str">
        <f>B52</f>
        <v>tl. 5 cm, měrná hmotnost 1,6t/m3</v>
      </c>
      <c r="AI52" s="206"/>
      <c r="AJ52" s="207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08"/>
      <c r="B53" s="213" t="s">
        <v>551</v>
      </c>
      <c r="C53" s="214"/>
      <c r="D53" s="215"/>
      <c r="E53" s="216">
        <v>12.8</v>
      </c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2"/>
      <c r="S53" s="212"/>
      <c r="T53" s="211"/>
      <c r="U53" s="211"/>
      <c r="V53" s="211"/>
      <c r="W53" s="212"/>
      <c r="X53" s="212"/>
      <c r="Y53" s="205"/>
      <c r="Z53" s="205"/>
      <c r="AA53" s="205"/>
      <c r="AB53" s="205"/>
      <c r="AC53" s="205"/>
      <c r="AD53" s="205"/>
      <c r="AE53" s="205" t="s">
        <v>138</v>
      </c>
      <c r="AF53" s="205">
        <v>5</v>
      </c>
      <c r="AG53" s="205"/>
      <c r="AH53" s="206"/>
      <c r="AI53" s="217" t="s">
        <v>551</v>
      </c>
      <c r="AJ53" s="207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199">
        <v>18</v>
      </c>
      <c r="B54" s="200" t="s">
        <v>370</v>
      </c>
      <c r="C54" s="200" t="s">
        <v>371</v>
      </c>
      <c r="D54" s="201" t="s">
        <v>147</v>
      </c>
      <c r="E54" s="202">
        <v>17.30508</v>
      </c>
      <c r="F54" s="203">
        <v>1372</v>
      </c>
      <c r="G54" s="203">
        <v>23742.57</v>
      </c>
      <c r="H54" s="203">
        <v>0</v>
      </c>
      <c r="I54" s="203">
        <f>ROUND(E54*H54,2)</f>
        <v>0</v>
      </c>
      <c r="J54" s="203">
        <v>1372</v>
      </c>
      <c r="K54" s="203">
        <f>ROUND(E54*J54,2)</f>
        <v>23742.57</v>
      </c>
      <c r="L54" s="203">
        <v>21</v>
      </c>
      <c r="M54" s="203">
        <f>G54*(1+L54/100)</f>
        <v>28728.509699999999</v>
      </c>
      <c r="N54" s="203">
        <v>0</v>
      </c>
      <c r="O54" s="203">
        <f>ROUND(E54*N54,2)</f>
        <v>0</v>
      </c>
      <c r="P54" s="203">
        <v>0</v>
      </c>
      <c r="Q54" s="203">
        <f>ROUND(E54*P54,2)</f>
        <v>0</v>
      </c>
      <c r="R54" s="204" t="s">
        <v>372</v>
      </c>
      <c r="S54" s="204" t="s">
        <v>142</v>
      </c>
      <c r="T54" s="203" t="s">
        <v>142</v>
      </c>
      <c r="U54" s="203">
        <v>1.925</v>
      </c>
      <c r="V54" s="203">
        <f>ROUND(E54*U54,2)</f>
        <v>33.31</v>
      </c>
      <c r="W54" s="204"/>
      <c r="X54" s="204"/>
      <c r="Y54" s="205"/>
      <c r="Z54" s="205"/>
      <c r="AA54" s="205"/>
      <c r="AB54" s="205"/>
      <c r="AC54" s="205"/>
      <c r="AD54" s="205"/>
      <c r="AE54" s="205" t="s">
        <v>373</v>
      </c>
      <c r="AF54" s="205" t="s">
        <v>552</v>
      </c>
      <c r="AG54" s="205"/>
      <c r="AH54" s="206"/>
      <c r="AI54" s="206"/>
      <c r="AJ54" s="207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08"/>
      <c r="B55" s="213" t="s">
        <v>375</v>
      </c>
      <c r="C55" s="214"/>
      <c r="D55" s="215"/>
      <c r="E55" s="216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2"/>
      <c r="S55" s="212"/>
      <c r="T55" s="211"/>
      <c r="U55" s="211"/>
      <c r="V55" s="211"/>
      <c r="W55" s="212"/>
      <c r="X55" s="212"/>
      <c r="Y55" s="205"/>
      <c r="Z55" s="205"/>
      <c r="AA55" s="205"/>
      <c r="AB55" s="205"/>
      <c r="AC55" s="205"/>
      <c r="AD55" s="205"/>
      <c r="AE55" s="205" t="s">
        <v>138</v>
      </c>
      <c r="AF55" s="205">
        <v>0</v>
      </c>
      <c r="AG55" s="205"/>
      <c r="AH55" s="206"/>
      <c r="AI55" s="217" t="s">
        <v>375</v>
      </c>
      <c r="AJ55" s="207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08"/>
      <c r="B56" s="213" t="s">
        <v>553</v>
      </c>
      <c r="C56" s="214"/>
      <c r="D56" s="215"/>
      <c r="E56" s="216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2"/>
      <c r="S56" s="212"/>
      <c r="T56" s="211"/>
      <c r="U56" s="211"/>
      <c r="V56" s="211"/>
      <c r="W56" s="212"/>
      <c r="X56" s="212"/>
      <c r="Y56" s="205"/>
      <c r="Z56" s="205"/>
      <c r="AA56" s="205"/>
      <c r="AB56" s="205"/>
      <c r="AC56" s="205"/>
      <c r="AD56" s="205"/>
      <c r="AE56" s="205" t="s">
        <v>138</v>
      </c>
      <c r="AF56" s="205">
        <v>0</v>
      </c>
      <c r="AG56" s="205"/>
      <c r="AH56" s="206"/>
      <c r="AI56" s="217" t="s">
        <v>553</v>
      </c>
      <c r="AJ56" s="207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08"/>
      <c r="B57" s="213" t="s">
        <v>554</v>
      </c>
      <c r="C57" s="214"/>
      <c r="D57" s="215"/>
      <c r="E57" s="216">
        <v>17.30508</v>
      </c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2"/>
      <c r="S57" s="212"/>
      <c r="T57" s="211"/>
      <c r="U57" s="211"/>
      <c r="V57" s="211"/>
      <c r="W57" s="212"/>
      <c r="X57" s="212"/>
      <c r="Y57" s="205"/>
      <c r="Z57" s="205"/>
      <c r="AA57" s="205"/>
      <c r="AB57" s="205"/>
      <c r="AC57" s="205"/>
      <c r="AD57" s="205"/>
      <c r="AE57" s="205" t="s">
        <v>138</v>
      </c>
      <c r="AF57" s="205">
        <v>0</v>
      </c>
      <c r="AG57" s="205"/>
      <c r="AH57" s="206"/>
      <c r="AI57" s="217" t="s">
        <v>554</v>
      </c>
      <c r="AJ57" s="207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x14ac:dyDescent="0.2">
      <c r="A58" s="171"/>
      <c r="B58" s="184"/>
      <c r="C58" s="184"/>
      <c r="D58" s="186"/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9"/>
      <c r="S58" s="189"/>
      <c r="T58" s="188"/>
      <c r="U58" s="188"/>
      <c r="V58" s="188"/>
      <c r="W58" s="189"/>
      <c r="X58" s="189"/>
      <c r="AC58">
        <v>12</v>
      </c>
      <c r="AD58">
        <v>21</v>
      </c>
      <c r="AH58" s="197"/>
      <c r="AI58" s="197"/>
      <c r="AJ58" s="198"/>
    </row>
    <row r="59" spans="1:60" x14ac:dyDescent="0.2">
      <c r="A59" s="220"/>
      <c r="B59" s="221"/>
      <c r="C59" s="221"/>
      <c r="D59" s="222"/>
      <c r="E59" s="205"/>
      <c r="F59" s="205"/>
      <c r="G59" s="205"/>
      <c r="AE59" t="s">
        <v>382</v>
      </c>
    </row>
    <row r="60" spans="1:60" x14ac:dyDescent="0.2">
      <c r="A60" s="164"/>
      <c r="D60" s="8"/>
    </row>
    <row r="61" spans="1:60" x14ac:dyDescent="0.2">
      <c r="A61" s="164"/>
      <c r="D61" s="8"/>
    </row>
    <row r="62" spans="1:60" x14ac:dyDescent="0.2">
      <c r="A62" s="164"/>
      <c r="D62" s="8"/>
    </row>
    <row r="63" spans="1:60" x14ac:dyDescent="0.2">
      <c r="A63" s="164"/>
      <c r="D63" s="8"/>
    </row>
    <row r="64" spans="1:60" x14ac:dyDescent="0.2">
      <c r="A64" s="164"/>
      <c r="D64" s="8"/>
    </row>
    <row r="65" spans="1:4" x14ac:dyDescent="0.2">
      <c r="A65" s="164"/>
      <c r="D65" s="8"/>
    </row>
    <row r="66" spans="1:4" x14ac:dyDescent="0.2">
      <c r="A66" s="164"/>
      <c r="D66" s="8"/>
    </row>
    <row r="67" spans="1:4" x14ac:dyDescent="0.2">
      <c r="A67" s="164"/>
      <c r="D67" s="8"/>
    </row>
    <row r="68" spans="1:4" x14ac:dyDescent="0.2">
      <c r="A68" s="164"/>
      <c r="D68" s="8"/>
    </row>
    <row r="69" spans="1:4" x14ac:dyDescent="0.2">
      <c r="A69" s="164"/>
      <c r="D69" s="8"/>
    </row>
    <row r="70" spans="1:4" x14ac:dyDescent="0.2">
      <c r="A70" s="164"/>
      <c r="D70" s="8"/>
    </row>
    <row r="71" spans="1:4" x14ac:dyDescent="0.2">
      <c r="A71" s="164"/>
      <c r="D71" s="8"/>
    </row>
    <row r="72" spans="1:4" x14ac:dyDescent="0.2">
      <c r="A72" s="164"/>
      <c r="D72" s="8"/>
    </row>
    <row r="73" spans="1:4" x14ac:dyDescent="0.2">
      <c r="A73" s="164"/>
      <c r="D73" s="8"/>
    </row>
    <row r="74" spans="1:4" x14ac:dyDescent="0.2">
      <c r="A74" s="164"/>
      <c r="D74" s="8"/>
    </row>
    <row r="75" spans="1:4" x14ac:dyDescent="0.2">
      <c r="A75" s="164"/>
      <c r="D75" s="8"/>
    </row>
    <row r="76" spans="1:4" x14ac:dyDescent="0.2">
      <c r="A76" s="164"/>
      <c r="D76" s="8"/>
    </row>
    <row r="77" spans="1:4" x14ac:dyDescent="0.2">
      <c r="A77" s="164"/>
      <c r="D77" s="8"/>
    </row>
    <row r="78" spans="1:4" x14ac:dyDescent="0.2">
      <c r="A78" s="164"/>
      <c r="D78" s="8"/>
    </row>
    <row r="79" spans="1:4" x14ac:dyDescent="0.2">
      <c r="A79" s="164"/>
      <c r="D79" s="8"/>
    </row>
    <row r="80" spans="1:4" x14ac:dyDescent="0.2">
      <c r="A80" s="164"/>
      <c r="D80" s="8"/>
    </row>
    <row r="81" spans="1:4" x14ac:dyDescent="0.2">
      <c r="A81" s="164"/>
      <c r="D81" s="8"/>
    </row>
    <row r="82" spans="1:4" x14ac:dyDescent="0.2">
      <c r="A82" s="164"/>
      <c r="D82" s="8"/>
    </row>
    <row r="83" spans="1:4" x14ac:dyDescent="0.2">
      <c r="A83" s="164"/>
      <c r="D83" s="8"/>
    </row>
    <row r="84" spans="1:4" x14ac:dyDescent="0.2">
      <c r="A84" s="164"/>
      <c r="D84" s="8"/>
    </row>
    <row r="85" spans="1:4" x14ac:dyDescent="0.2">
      <c r="A85" s="164"/>
      <c r="D85" s="8"/>
    </row>
    <row r="86" spans="1:4" x14ac:dyDescent="0.2">
      <c r="A86" s="164"/>
      <c r="D86" s="8"/>
    </row>
    <row r="87" spans="1:4" x14ac:dyDescent="0.2">
      <c r="A87" s="164"/>
      <c r="D87" s="8"/>
    </row>
    <row r="88" spans="1:4" x14ac:dyDescent="0.2">
      <c r="A88" s="164"/>
      <c r="D88" s="8"/>
    </row>
    <row r="89" spans="1:4" x14ac:dyDescent="0.2">
      <c r="A89" s="164"/>
      <c r="D89" s="8"/>
    </row>
    <row r="90" spans="1:4" x14ac:dyDescent="0.2">
      <c r="A90" s="164"/>
      <c r="D90" s="8"/>
    </row>
    <row r="91" spans="1:4" x14ac:dyDescent="0.2">
      <c r="A91" s="164"/>
      <c r="D91" s="8"/>
    </row>
    <row r="92" spans="1:4" x14ac:dyDescent="0.2">
      <c r="A92" s="164"/>
      <c r="D92" s="8"/>
    </row>
    <row r="93" spans="1:4" x14ac:dyDescent="0.2">
      <c r="A93" s="164"/>
      <c r="D93" s="8"/>
    </row>
    <row r="94" spans="1:4" x14ac:dyDescent="0.2">
      <c r="A94" s="164"/>
      <c r="D94" s="8"/>
    </row>
    <row r="95" spans="1:4" x14ac:dyDescent="0.2">
      <c r="A95" s="164"/>
      <c r="D95" s="8"/>
    </row>
    <row r="96" spans="1:4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18">
    <mergeCell ref="B26:G26"/>
    <mergeCell ref="B30:G30"/>
    <mergeCell ref="B37:G37"/>
    <mergeCell ref="B44:G44"/>
    <mergeCell ref="B47:G47"/>
    <mergeCell ref="B52:G52"/>
    <mergeCell ref="C7:G7"/>
    <mergeCell ref="B13:G13"/>
    <mergeCell ref="B16:G16"/>
    <mergeCell ref="B18:G18"/>
    <mergeCell ref="B21:G21"/>
    <mergeCell ref="B23:G23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80E7-2A5B-4A97-934B-69D44033E8DC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93</v>
      </c>
    </row>
    <row r="2" spans="1:60" ht="15.95" hidden="1" customHeight="1" x14ac:dyDescent="0.2">
      <c r="A2" s="166" t="s">
        <v>8</v>
      </c>
      <c r="B2" s="169"/>
      <c r="C2" s="167"/>
      <c r="D2" s="167"/>
      <c r="E2" s="167"/>
      <c r="F2" s="167"/>
      <c r="G2" s="168"/>
      <c r="AE2" t="s">
        <v>94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95</v>
      </c>
    </row>
    <row r="4" spans="1:60" ht="15.95" hidden="1" customHeight="1" x14ac:dyDescent="0.2">
      <c r="A4" s="166" t="s">
        <v>10</v>
      </c>
      <c r="B4" s="169" t="s">
        <v>41</v>
      </c>
      <c r="C4" s="170" t="s">
        <v>42</v>
      </c>
      <c r="D4" s="167"/>
      <c r="E4" s="167"/>
      <c r="F4" s="167"/>
      <c r="G4" s="168"/>
      <c r="AE4" t="s">
        <v>96</v>
      </c>
    </row>
    <row r="5" spans="1:60" ht="15.95" hidden="1" customHeight="1" x14ac:dyDescent="0.2">
      <c r="A5" s="166" t="s">
        <v>97</v>
      </c>
      <c r="B5" s="169" t="s">
        <v>41</v>
      </c>
      <c r="C5" s="170" t="s">
        <v>42</v>
      </c>
      <c r="D5" s="170"/>
      <c r="E5" s="170"/>
      <c r="F5" s="170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74" t="s">
        <v>97</v>
      </c>
      <c r="B6" s="233" t="s">
        <v>69</v>
      </c>
      <c r="C6" s="176" t="s">
        <v>70</v>
      </c>
      <c r="D6" s="176"/>
      <c r="E6" s="176"/>
      <c r="F6" s="176"/>
      <c r="G6" s="17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x14ac:dyDescent="0.2">
      <c r="A7" s="164"/>
      <c r="D7" s="8"/>
    </row>
    <row r="8" spans="1:60" ht="38.25" x14ac:dyDescent="0.2">
      <c r="A8" s="178" t="s">
        <v>101</v>
      </c>
      <c r="B8" s="181" t="s">
        <v>102</v>
      </c>
      <c r="C8" s="181" t="s">
        <v>103</v>
      </c>
      <c r="D8" s="179" t="s">
        <v>104</v>
      </c>
      <c r="E8" s="180" t="s">
        <v>105</v>
      </c>
      <c r="F8" s="182" t="s">
        <v>106</v>
      </c>
      <c r="G8" s="180" t="s">
        <v>28</v>
      </c>
      <c r="H8" s="183" t="s">
        <v>29</v>
      </c>
      <c r="I8" s="183" t="s">
        <v>110</v>
      </c>
      <c r="J8" s="183" t="s">
        <v>30</v>
      </c>
      <c r="K8" s="183" t="s">
        <v>111</v>
      </c>
      <c r="L8" s="183" t="s">
        <v>112</v>
      </c>
      <c r="M8" s="183" t="s">
        <v>113</v>
      </c>
      <c r="N8" s="183" t="s">
        <v>114</v>
      </c>
      <c r="O8" s="183" t="s">
        <v>115</v>
      </c>
      <c r="P8" s="183" t="s">
        <v>116</v>
      </c>
      <c r="Q8" s="183" t="s">
        <v>117</v>
      </c>
      <c r="R8" s="183" t="s">
        <v>118</v>
      </c>
      <c r="S8" s="183" t="s">
        <v>119</v>
      </c>
      <c r="T8" s="183" t="s">
        <v>120</v>
      </c>
      <c r="U8" s="183" t="s">
        <v>121</v>
      </c>
      <c r="V8" s="183" t="s">
        <v>122</v>
      </c>
      <c r="W8" s="183" t="s">
        <v>123</v>
      </c>
      <c r="X8" s="183" t="s">
        <v>124</v>
      </c>
      <c r="Y8" s="19"/>
      <c r="Z8" s="19"/>
      <c r="AA8" s="19"/>
      <c r="AB8" s="19"/>
      <c r="AC8" s="19"/>
      <c r="AD8" s="19" t="s">
        <v>109</v>
      </c>
      <c r="AE8" s="19" t="s">
        <v>107</v>
      </c>
      <c r="AF8" t="s">
        <v>108</v>
      </c>
    </row>
    <row r="9" spans="1:60" x14ac:dyDescent="0.2">
      <c r="A9" s="171"/>
      <c r="B9" s="184"/>
      <c r="C9" s="184"/>
      <c r="D9" s="186"/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9"/>
      <c r="S9" s="189"/>
      <c r="T9" s="188"/>
      <c r="U9" s="188"/>
      <c r="V9" s="188"/>
      <c r="W9" s="189"/>
      <c r="X9" s="189"/>
      <c r="AH9" s="197"/>
      <c r="AI9" s="197"/>
      <c r="AJ9" s="198"/>
    </row>
    <row r="10" spans="1:60" x14ac:dyDescent="0.2">
      <c r="A10" s="185" t="s">
        <v>125</v>
      </c>
      <c r="B10" s="190" t="s">
        <v>79</v>
      </c>
      <c r="C10" s="190" t="s">
        <v>80</v>
      </c>
      <c r="D10" s="191"/>
      <c r="E10" s="192"/>
      <c r="F10" s="193"/>
      <c r="G10" s="194">
        <f>SUMIF(AE11:AE20,"&lt;&gt;NOR",G11:G20)</f>
        <v>739592.6</v>
      </c>
      <c r="H10" s="193"/>
      <c r="I10" s="193">
        <f>SUM(I11:I20)</f>
        <v>0</v>
      </c>
      <c r="J10" s="193"/>
      <c r="K10" s="193">
        <f>SUM(K11:K20)</f>
        <v>739592.6</v>
      </c>
      <c r="L10" s="193"/>
      <c r="M10" s="193">
        <f>SUM(M11:M20)</f>
        <v>894907.04600000009</v>
      </c>
      <c r="N10" s="193"/>
      <c r="O10" s="193">
        <f>SUM(O11:O20)</f>
        <v>0</v>
      </c>
      <c r="P10" s="193"/>
      <c r="Q10" s="193">
        <f>SUM(Q11:Q20)</f>
        <v>0</v>
      </c>
      <c r="R10" s="195"/>
      <c r="S10" s="195"/>
      <c r="T10" s="193"/>
      <c r="U10" s="193"/>
      <c r="V10" s="193">
        <f>SUM(V11:V20)</f>
        <v>0</v>
      </c>
      <c r="W10" s="195"/>
      <c r="X10" s="196"/>
      <c r="AE10" t="s">
        <v>126</v>
      </c>
      <c r="AH10" s="197"/>
      <c r="AI10" s="197"/>
      <c r="AJ10" s="198"/>
    </row>
    <row r="11" spans="1:60" ht="22.5" outlineLevel="1" x14ac:dyDescent="0.2">
      <c r="A11" s="199">
        <v>1</v>
      </c>
      <c r="B11" s="200" t="s">
        <v>555</v>
      </c>
      <c r="C11" s="200" t="s">
        <v>556</v>
      </c>
      <c r="D11" s="201" t="s">
        <v>255</v>
      </c>
      <c r="E11" s="202">
        <v>1</v>
      </c>
      <c r="F11" s="203">
        <v>246335.75</v>
      </c>
      <c r="G11" s="203">
        <v>246335.75</v>
      </c>
      <c r="H11" s="203">
        <v>0</v>
      </c>
      <c r="I11" s="203">
        <f>ROUND(E11*H11,2)</f>
        <v>0</v>
      </c>
      <c r="J11" s="203">
        <v>246335.75</v>
      </c>
      <c r="K11" s="203">
        <f>ROUND(E11*J11,2)</f>
        <v>246335.75</v>
      </c>
      <c r="L11" s="203">
        <v>21</v>
      </c>
      <c r="M11" s="203">
        <f>G11*(1+L11/100)</f>
        <v>298066.25750000001</v>
      </c>
      <c r="N11" s="203">
        <v>0</v>
      </c>
      <c r="O11" s="203">
        <f>ROUND(E11*N11,2)</f>
        <v>0</v>
      </c>
      <c r="P11" s="203">
        <v>0</v>
      </c>
      <c r="Q11" s="203">
        <f>ROUND(E11*P11,2)</f>
        <v>0</v>
      </c>
      <c r="R11" s="204"/>
      <c r="S11" s="204" t="s">
        <v>131</v>
      </c>
      <c r="T11" s="203" t="s">
        <v>199</v>
      </c>
      <c r="U11" s="203">
        <v>0</v>
      </c>
      <c r="V11" s="203">
        <f>ROUND(E11*U11,2)</f>
        <v>0</v>
      </c>
      <c r="W11" s="204"/>
      <c r="X11" s="204"/>
      <c r="Y11" s="205"/>
      <c r="Z11" s="205"/>
      <c r="AA11" s="205"/>
      <c r="AB11" s="205"/>
      <c r="AC11" s="205"/>
      <c r="AD11" s="205"/>
      <c r="AE11" s="205" t="s">
        <v>155</v>
      </c>
      <c r="AF11" s="205" t="s">
        <v>557</v>
      </c>
      <c r="AG11" s="205"/>
      <c r="AH11" s="206"/>
      <c r="AI11" s="206"/>
      <c r="AJ11" s="207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ht="33.75" outlineLevel="1" x14ac:dyDescent="0.2">
      <c r="A12" s="208"/>
      <c r="B12" s="209" t="s">
        <v>558</v>
      </c>
      <c r="C12" s="209"/>
      <c r="D12" s="210"/>
      <c r="E12" s="210"/>
      <c r="F12" s="210"/>
      <c r="G12" s="210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2"/>
      <c r="S12" s="212"/>
      <c r="T12" s="211"/>
      <c r="U12" s="211"/>
      <c r="V12" s="211"/>
      <c r="W12" s="212"/>
      <c r="X12" s="212"/>
      <c r="Y12" s="205"/>
      <c r="Z12" s="205"/>
      <c r="AA12" s="205"/>
      <c r="AB12" s="205"/>
      <c r="AC12" s="205"/>
      <c r="AD12" s="205"/>
      <c r="AE12" s="205" t="s">
        <v>136</v>
      </c>
      <c r="AF12" s="205"/>
      <c r="AG12" s="205"/>
      <c r="AH12" s="206" t="str">
        <f>B12</f>
        <v>SESTAVA Č. 1 pro R2000_x000D_
= 3x LVS32-e-t–s opěradlem (konkávní)- 155 982kč, 2x LVS12t – sedák bez opěradla- 23 880 kč, 7xLVS61 – průběžná noha - 26 747 kč, 2x LVS60 – krajní noha - 7 596kč</v>
      </c>
      <c r="AI12" s="206"/>
      <c r="AJ12" s="207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 x14ac:dyDescent="0.2">
      <c r="A13" s="199">
        <v>2</v>
      </c>
      <c r="B13" s="200" t="s">
        <v>559</v>
      </c>
      <c r="C13" s="200" t="s">
        <v>560</v>
      </c>
      <c r="D13" s="201" t="s">
        <v>255</v>
      </c>
      <c r="E13" s="202">
        <v>1</v>
      </c>
      <c r="F13" s="203">
        <v>178401.8</v>
      </c>
      <c r="G13" s="203">
        <v>178401.8</v>
      </c>
      <c r="H13" s="203">
        <v>0</v>
      </c>
      <c r="I13" s="203">
        <f>ROUND(E13*H13,2)</f>
        <v>0</v>
      </c>
      <c r="J13" s="203">
        <v>178401.8</v>
      </c>
      <c r="K13" s="203">
        <f>ROUND(E13*J13,2)</f>
        <v>178401.8</v>
      </c>
      <c r="L13" s="203">
        <v>21</v>
      </c>
      <c r="M13" s="203">
        <f>G13*(1+L13/100)</f>
        <v>215866.17799999999</v>
      </c>
      <c r="N13" s="203">
        <v>0</v>
      </c>
      <c r="O13" s="203">
        <f>ROUND(E13*N13,2)</f>
        <v>0</v>
      </c>
      <c r="P13" s="203">
        <v>0</v>
      </c>
      <c r="Q13" s="203">
        <f>ROUND(E13*P13,2)</f>
        <v>0</v>
      </c>
      <c r="R13" s="204"/>
      <c r="S13" s="204" t="s">
        <v>131</v>
      </c>
      <c r="T13" s="203" t="s">
        <v>199</v>
      </c>
      <c r="U13" s="203">
        <v>0</v>
      </c>
      <c r="V13" s="203">
        <f>ROUND(E13*U13,2)</f>
        <v>0</v>
      </c>
      <c r="W13" s="204"/>
      <c r="X13" s="204"/>
      <c r="Y13" s="205"/>
      <c r="Z13" s="205"/>
      <c r="AA13" s="205"/>
      <c r="AB13" s="205"/>
      <c r="AC13" s="205"/>
      <c r="AD13" s="205"/>
      <c r="AE13" s="205" t="s">
        <v>155</v>
      </c>
      <c r="AF13" s="205" t="s">
        <v>561</v>
      </c>
      <c r="AG13" s="205"/>
      <c r="AH13" s="206"/>
      <c r="AI13" s="206"/>
      <c r="AJ13" s="207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ht="33.75" outlineLevel="1" x14ac:dyDescent="0.2">
      <c r="A14" s="208"/>
      <c r="B14" s="209" t="s">
        <v>562</v>
      </c>
      <c r="C14" s="209"/>
      <c r="D14" s="210"/>
      <c r="E14" s="210"/>
      <c r="F14" s="210"/>
      <c r="G14" s="210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2"/>
      <c r="T14" s="211"/>
      <c r="U14" s="211"/>
      <c r="V14" s="211"/>
      <c r="W14" s="212"/>
      <c r="X14" s="212"/>
      <c r="Y14" s="205"/>
      <c r="Z14" s="205"/>
      <c r="AA14" s="205"/>
      <c r="AB14" s="205"/>
      <c r="AC14" s="205"/>
      <c r="AD14" s="205"/>
      <c r="AE14" s="205" t="s">
        <v>136</v>
      </c>
      <c r="AF14" s="205"/>
      <c r="AG14" s="205"/>
      <c r="AH14" s="206" t="str">
        <f>B14</f>
        <v>SESTAVA Č. 2 pro R2000_x000D_
1x LV232-e-t–s opěradlem (konkávní) - 51994 Kč, 1x LV232-a-t–s opěradlem (konvexní) - 52 557 kč, 2x LVS12t – sedák bez opěradla - 23 880 kč, 5xLVS61 – průběžná noha - 19 105kč, 2x LVS60 – krajní noha - 7 596 kč</v>
      </c>
      <c r="AI14" s="206"/>
      <c r="AJ14" s="207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22.5" outlineLevel="1" x14ac:dyDescent="0.2">
      <c r="A15" s="199">
        <v>3</v>
      </c>
      <c r="B15" s="200" t="s">
        <v>563</v>
      </c>
      <c r="C15" s="200" t="s">
        <v>564</v>
      </c>
      <c r="D15" s="201" t="s">
        <v>255</v>
      </c>
      <c r="E15" s="202">
        <v>1</v>
      </c>
      <c r="F15" s="203">
        <v>234160.7</v>
      </c>
      <c r="G15" s="203">
        <v>234160.7</v>
      </c>
      <c r="H15" s="203">
        <v>0</v>
      </c>
      <c r="I15" s="203">
        <f>ROUND(E15*H15,2)</f>
        <v>0</v>
      </c>
      <c r="J15" s="203">
        <v>234160.7</v>
      </c>
      <c r="K15" s="203">
        <f>ROUND(E15*J15,2)</f>
        <v>234160.7</v>
      </c>
      <c r="L15" s="203">
        <v>21</v>
      </c>
      <c r="M15" s="203">
        <f>G15*(1+L15/100)</f>
        <v>283334.44699999999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4"/>
      <c r="S15" s="204" t="s">
        <v>131</v>
      </c>
      <c r="T15" s="203" t="s">
        <v>199</v>
      </c>
      <c r="U15" s="203">
        <v>0</v>
      </c>
      <c r="V15" s="203">
        <f>ROUND(E15*U15,2)</f>
        <v>0</v>
      </c>
      <c r="W15" s="204"/>
      <c r="X15" s="204"/>
      <c r="Y15" s="205"/>
      <c r="Z15" s="205"/>
      <c r="AA15" s="205"/>
      <c r="AB15" s="205"/>
      <c r="AC15" s="205"/>
      <c r="AD15" s="205"/>
      <c r="AE15" s="205" t="s">
        <v>155</v>
      </c>
      <c r="AF15" s="205" t="s">
        <v>565</v>
      </c>
      <c r="AG15" s="205"/>
      <c r="AH15" s="206"/>
      <c r="AI15" s="206"/>
      <c r="AJ15" s="207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45" outlineLevel="1" x14ac:dyDescent="0.2">
      <c r="A16" s="208"/>
      <c r="B16" s="209" t="s">
        <v>566</v>
      </c>
      <c r="C16" s="209"/>
      <c r="D16" s="210"/>
      <c r="E16" s="210"/>
      <c r="F16" s="210"/>
      <c r="G16" s="210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S16" s="212"/>
      <c r="T16" s="211"/>
      <c r="U16" s="211"/>
      <c r="V16" s="211"/>
      <c r="W16" s="212"/>
      <c r="X16" s="212"/>
      <c r="Y16" s="205"/>
      <c r="Z16" s="205"/>
      <c r="AA16" s="205"/>
      <c r="AB16" s="205"/>
      <c r="AC16" s="205"/>
      <c r="AD16" s="205"/>
      <c r="AE16" s="205" t="s">
        <v>136</v>
      </c>
      <c r="AF16" s="205"/>
      <c r="AG16" s="205"/>
      <c r="AH16" s="206" t="str">
        <f>B16</f>
        <v>SESTAVA Č. 3 pro R2000 jsou samostatné složené lavice. _x000D_
1x LVS670-e-t- 62 430kč, 2x LVS12t -sedák bez opěradla - 23 880kč, 1x LVS61 průběžná noha - 3 821kč, 2x LVS60 - krajní noha - 7 596kč;_x000D_
+ 3x sestava č.3 (1 lavice = 2x LVS12t, 2x LVS61, 2x LVS60)- dohromady 105 891kč</v>
      </c>
      <c r="AI16" s="206"/>
      <c r="AJ16" s="207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ht="22.5" outlineLevel="1" x14ac:dyDescent="0.2">
      <c r="A17" s="199">
        <v>4</v>
      </c>
      <c r="B17" s="200" t="s">
        <v>567</v>
      </c>
      <c r="C17" s="200" t="s">
        <v>568</v>
      </c>
      <c r="D17" s="201" t="s">
        <v>255</v>
      </c>
      <c r="E17" s="202">
        <v>1</v>
      </c>
      <c r="F17" s="203">
        <v>18812.849999999999</v>
      </c>
      <c r="G17" s="203">
        <v>18812.849999999999</v>
      </c>
      <c r="H17" s="203">
        <v>0</v>
      </c>
      <c r="I17" s="203">
        <f>ROUND(E17*H17,2)</f>
        <v>0</v>
      </c>
      <c r="J17" s="203">
        <v>18812.849999999999</v>
      </c>
      <c r="K17" s="203">
        <f>ROUND(E17*J17,2)</f>
        <v>18812.849999999999</v>
      </c>
      <c r="L17" s="203">
        <v>21</v>
      </c>
      <c r="M17" s="203">
        <f>G17*(1+L17/100)</f>
        <v>22763.548499999997</v>
      </c>
      <c r="N17" s="203">
        <v>0</v>
      </c>
      <c r="O17" s="203">
        <f>ROUND(E17*N17,2)</f>
        <v>0</v>
      </c>
      <c r="P17" s="203">
        <v>0</v>
      </c>
      <c r="Q17" s="203">
        <f>ROUND(E17*P17,2)</f>
        <v>0</v>
      </c>
      <c r="R17" s="204"/>
      <c r="S17" s="204" t="s">
        <v>131</v>
      </c>
      <c r="T17" s="203" t="s">
        <v>199</v>
      </c>
      <c r="U17" s="203">
        <v>0</v>
      </c>
      <c r="V17" s="203">
        <f>ROUND(E17*U17,2)</f>
        <v>0</v>
      </c>
      <c r="W17" s="204"/>
      <c r="X17" s="204"/>
      <c r="Y17" s="205"/>
      <c r="Z17" s="205"/>
      <c r="AA17" s="205"/>
      <c r="AB17" s="205"/>
      <c r="AC17" s="205"/>
      <c r="AD17" s="205"/>
      <c r="AE17" s="205" t="s">
        <v>155</v>
      </c>
      <c r="AF17" s="205" t="s">
        <v>569</v>
      </c>
      <c r="AG17" s="205"/>
      <c r="AH17" s="206"/>
      <c r="AI17" s="206"/>
      <c r="AJ17" s="207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08"/>
      <c r="B18" s="209" t="s">
        <v>570</v>
      </c>
      <c r="C18" s="209"/>
      <c r="D18" s="218"/>
      <c r="E18" s="218"/>
      <c r="F18" s="218"/>
      <c r="G18" s="218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2"/>
      <c r="T18" s="211"/>
      <c r="U18" s="211"/>
      <c r="V18" s="211"/>
      <c r="W18" s="212"/>
      <c r="X18" s="212"/>
      <c r="Y18" s="205"/>
      <c r="Z18" s="205"/>
      <c r="AA18" s="205"/>
      <c r="AB18" s="205"/>
      <c r="AC18" s="205"/>
      <c r="AD18" s="205"/>
      <c r="AE18" s="205" t="s">
        <v>136</v>
      </c>
      <c r="AF18" s="205"/>
      <c r="AG18" s="205"/>
      <c r="AH18" s="206" t="str">
        <f>B18</f>
        <v>PRX115t</v>
      </c>
      <c r="AI18" s="206"/>
      <c r="AJ18" s="207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ht="22.5" outlineLevel="1" x14ac:dyDescent="0.2">
      <c r="A19" s="199">
        <v>5</v>
      </c>
      <c r="B19" s="200" t="s">
        <v>571</v>
      </c>
      <c r="C19" s="200" t="s">
        <v>572</v>
      </c>
      <c r="D19" s="201" t="s">
        <v>255</v>
      </c>
      <c r="E19" s="202">
        <v>5</v>
      </c>
      <c r="F19" s="203">
        <v>9464.5</v>
      </c>
      <c r="G19" s="203">
        <v>47322.5</v>
      </c>
      <c r="H19" s="203">
        <v>0</v>
      </c>
      <c r="I19" s="203">
        <f>ROUND(E19*H19,2)</f>
        <v>0</v>
      </c>
      <c r="J19" s="203">
        <v>9464.5</v>
      </c>
      <c r="K19" s="203">
        <f>ROUND(E19*J19,2)</f>
        <v>47322.5</v>
      </c>
      <c r="L19" s="203">
        <v>21</v>
      </c>
      <c r="M19" s="203">
        <f>G19*(1+L19/100)</f>
        <v>57260.224999999999</v>
      </c>
      <c r="N19" s="203">
        <v>0</v>
      </c>
      <c r="O19" s="203">
        <f>ROUND(E19*N19,2)</f>
        <v>0</v>
      </c>
      <c r="P19" s="203">
        <v>0</v>
      </c>
      <c r="Q19" s="203">
        <f>ROUND(E19*P19,2)</f>
        <v>0</v>
      </c>
      <c r="R19" s="204"/>
      <c r="S19" s="204" t="s">
        <v>131</v>
      </c>
      <c r="T19" s="203" t="s">
        <v>199</v>
      </c>
      <c r="U19" s="203">
        <v>0</v>
      </c>
      <c r="V19" s="203">
        <f>ROUND(E19*U19,2)</f>
        <v>0</v>
      </c>
      <c r="W19" s="204"/>
      <c r="X19" s="204"/>
      <c r="Y19" s="205"/>
      <c r="Z19" s="205"/>
      <c r="AA19" s="205"/>
      <c r="AB19" s="205"/>
      <c r="AC19" s="205"/>
      <c r="AD19" s="205"/>
      <c r="AE19" s="205" t="s">
        <v>155</v>
      </c>
      <c r="AF19" s="205" t="s">
        <v>573</v>
      </c>
      <c r="AG19" s="205"/>
      <c r="AH19" s="206"/>
      <c r="AI19" s="206"/>
      <c r="AJ19" s="207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199">
        <v>6</v>
      </c>
      <c r="B20" s="200" t="s">
        <v>574</v>
      </c>
      <c r="C20" s="200" t="s">
        <v>575</v>
      </c>
      <c r="D20" s="201" t="s">
        <v>576</v>
      </c>
      <c r="E20" s="202">
        <v>1</v>
      </c>
      <c r="F20" s="203">
        <v>14559</v>
      </c>
      <c r="G20" s="203">
        <v>14559</v>
      </c>
      <c r="H20" s="203">
        <v>0</v>
      </c>
      <c r="I20" s="203">
        <f>ROUND(E20*H20,2)</f>
        <v>0</v>
      </c>
      <c r="J20" s="203">
        <v>14559</v>
      </c>
      <c r="K20" s="203">
        <f>ROUND(E20*J20,2)</f>
        <v>14559</v>
      </c>
      <c r="L20" s="203">
        <v>21</v>
      </c>
      <c r="M20" s="203">
        <f>G20*(1+L20/100)</f>
        <v>17616.39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4"/>
      <c r="S20" s="204" t="s">
        <v>131</v>
      </c>
      <c r="T20" s="203" t="s">
        <v>199</v>
      </c>
      <c r="U20" s="203">
        <v>0</v>
      </c>
      <c r="V20" s="203">
        <f>ROUND(E20*U20,2)</f>
        <v>0</v>
      </c>
      <c r="W20" s="204"/>
      <c r="X20" s="204"/>
      <c r="Y20" s="205"/>
      <c r="Z20" s="205"/>
      <c r="AA20" s="205"/>
      <c r="AB20" s="205"/>
      <c r="AC20" s="205"/>
      <c r="AD20" s="205"/>
      <c r="AE20" s="205" t="s">
        <v>133</v>
      </c>
      <c r="AF20" s="205" t="s">
        <v>577</v>
      </c>
      <c r="AG20" s="205"/>
      <c r="AH20" s="206"/>
      <c r="AI20" s="206"/>
      <c r="AJ20" s="207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x14ac:dyDescent="0.2">
      <c r="A21" s="171"/>
      <c r="B21" s="184"/>
      <c r="C21" s="184"/>
      <c r="D21" s="186"/>
      <c r="E21" s="187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9"/>
      <c r="S21" s="189"/>
      <c r="T21" s="188"/>
      <c r="U21" s="188"/>
      <c r="V21" s="188"/>
      <c r="W21" s="189"/>
      <c r="X21" s="189"/>
      <c r="AC21">
        <v>12</v>
      </c>
      <c r="AD21">
        <v>21</v>
      </c>
      <c r="AH21" s="197"/>
      <c r="AI21" s="197"/>
      <c r="AJ21" s="198"/>
    </row>
    <row r="22" spans="1:60" x14ac:dyDescent="0.2">
      <c r="A22" s="220"/>
      <c r="B22" s="221"/>
      <c r="C22" s="221"/>
      <c r="D22" s="222"/>
      <c r="E22" s="205"/>
      <c r="F22" s="205"/>
      <c r="G22" s="205"/>
      <c r="AE22" t="s">
        <v>382</v>
      </c>
    </row>
    <row r="23" spans="1:60" x14ac:dyDescent="0.2">
      <c r="A23" s="164"/>
      <c r="D23" s="8"/>
    </row>
    <row r="24" spans="1:60" x14ac:dyDescent="0.2">
      <c r="A24" s="164"/>
      <c r="D24" s="8"/>
    </row>
    <row r="25" spans="1:60" x14ac:dyDescent="0.2">
      <c r="A25" s="164"/>
      <c r="D25" s="8"/>
    </row>
    <row r="26" spans="1:60" x14ac:dyDescent="0.2">
      <c r="A26" s="164"/>
      <c r="D26" s="8"/>
    </row>
    <row r="27" spans="1:60" x14ac:dyDescent="0.2">
      <c r="A27" s="164"/>
      <c r="D27" s="8"/>
    </row>
    <row r="28" spans="1:60" x14ac:dyDescent="0.2">
      <c r="A28" s="164"/>
      <c r="D28" s="8"/>
    </row>
    <row r="29" spans="1:60" x14ac:dyDescent="0.2">
      <c r="A29" s="164"/>
      <c r="D29" s="8"/>
    </row>
    <row r="30" spans="1:60" x14ac:dyDescent="0.2">
      <c r="A30" s="164"/>
      <c r="D30" s="8"/>
    </row>
    <row r="31" spans="1:60" x14ac:dyDescent="0.2">
      <c r="A31" s="164"/>
      <c r="D31" s="8"/>
    </row>
    <row r="32" spans="1:60" x14ac:dyDescent="0.2">
      <c r="A32" s="164"/>
      <c r="D32" s="8"/>
    </row>
    <row r="33" spans="1:4" x14ac:dyDescent="0.2">
      <c r="A33" s="164"/>
      <c r="D33" s="8"/>
    </row>
    <row r="34" spans="1:4" x14ac:dyDescent="0.2">
      <c r="A34" s="164"/>
      <c r="D34" s="8"/>
    </row>
    <row r="35" spans="1:4" x14ac:dyDescent="0.2">
      <c r="A35" s="164"/>
      <c r="D35" s="8"/>
    </row>
    <row r="36" spans="1:4" x14ac:dyDescent="0.2">
      <c r="A36" s="164"/>
      <c r="D36" s="8"/>
    </row>
    <row r="37" spans="1:4" x14ac:dyDescent="0.2">
      <c r="A37" s="164"/>
      <c r="D37" s="8"/>
    </row>
    <row r="38" spans="1:4" x14ac:dyDescent="0.2">
      <c r="A38" s="164"/>
      <c r="D38" s="8"/>
    </row>
    <row r="39" spans="1:4" x14ac:dyDescent="0.2">
      <c r="A39" s="164"/>
      <c r="D39" s="8"/>
    </row>
    <row r="40" spans="1:4" x14ac:dyDescent="0.2">
      <c r="A40" s="164"/>
      <c r="D40" s="8"/>
    </row>
    <row r="41" spans="1:4" x14ac:dyDescent="0.2">
      <c r="A41" s="164"/>
      <c r="D41" s="8"/>
    </row>
    <row r="42" spans="1:4" x14ac:dyDescent="0.2">
      <c r="A42" s="164"/>
      <c r="D42" s="8"/>
    </row>
    <row r="43" spans="1:4" x14ac:dyDescent="0.2">
      <c r="A43" s="164"/>
      <c r="D43" s="8"/>
    </row>
    <row r="44" spans="1:4" x14ac:dyDescent="0.2">
      <c r="A44" s="164"/>
      <c r="D44" s="8"/>
    </row>
    <row r="45" spans="1:4" x14ac:dyDescent="0.2">
      <c r="A45" s="164"/>
      <c r="D45" s="8"/>
    </row>
    <row r="46" spans="1:4" x14ac:dyDescent="0.2">
      <c r="A46" s="164"/>
      <c r="D46" s="8"/>
    </row>
    <row r="47" spans="1:4" x14ac:dyDescent="0.2">
      <c r="A47" s="164"/>
      <c r="D47" s="8"/>
    </row>
    <row r="48" spans="1:4" x14ac:dyDescent="0.2">
      <c r="A48" s="164"/>
      <c r="D48" s="8"/>
    </row>
    <row r="49" spans="1:4" x14ac:dyDescent="0.2">
      <c r="A49" s="164"/>
      <c r="D49" s="8"/>
    </row>
    <row r="50" spans="1:4" x14ac:dyDescent="0.2">
      <c r="A50" s="164"/>
      <c r="D50" s="8"/>
    </row>
    <row r="51" spans="1:4" x14ac:dyDescent="0.2">
      <c r="A51" s="164"/>
      <c r="D51" s="8"/>
    </row>
    <row r="52" spans="1:4" x14ac:dyDescent="0.2">
      <c r="A52" s="164"/>
      <c r="D52" s="8"/>
    </row>
    <row r="53" spans="1:4" x14ac:dyDescent="0.2">
      <c r="A53" s="164"/>
      <c r="D53" s="8"/>
    </row>
    <row r="54" spans="1:4" x14ac:dyDescent="0.2">
      <c r="A54" s="164"/>
      <c r="D54" s="8"/>
    </row>
    <row r="55" spans="1:4" x14ac:dyDescent="0.2">
      <c r="A55" s="164"/>
      <c r="D55" s="8"/>
    </row>
    <row r="56" spans="1:4" x14ac:dyDescent="0.2">
      <c r="A56" s="164"/>
      <c r="D56" s="8"/>
    </row>
    <row r="57" spans="1:4" x14ac:dyDescent="0.2">
      <c r="A57" s="164"/>
      <c r="D57" s="8"/>
    </row>
    <row r="58" spans="1:4" x14ac:dyDescent="0.2">
      <c r="A58" s="164"/>
      <c r="D58" s="8"/>
    </row>
    <row r="59" spans="1:4" x14ac:dyDescent="0.2">
      <c r="A59" s="164"/>
      <c r="D59" s="8"/>
    </row>
    <row r="60" spans="1:4" x14ac:dyDescent="0.2">
      <c r="A60" s="164"/>
      <c r="D60" s="8"/>
    </row>
    <row r="61" spans="1:4" x14ac:dyDescent="0.2">
      <c r="A61" s="164"/>
      <c r="D61" s="8"/>
    </row>
    <row r="62" spans="1:4" x14ac:dyDescent="0.2">
      <c r="A62" s="164"/>
      <c r="D62" s="8"/>
    </row>
    <row r="63" spans="1:4" x14ac:dyDescent="0.2">
      <c r="A63" s="164"/>
      <c r="D63" s="8"/>
    </row>
    <row r="64" spans="1:4" x14ac:dyDescent="0.2">
      <c r="A64" s="164"/>
      <c r="D64" s="8"/>
    </row>
    <row r="65" spans="1:4" x14ac:dyDescent="0.2">
      <c r="A65" s="164"/>
      <c r="D65" s="8"/>
    </row>
    <row r="66" spans="1:4" x14ac:dyDescent="0.2">
      <c r="A66" s="164"/>
      <c r="D66" s="8"/>
    </row>
    <row r="67" spans="1:4" x14ac:dyDescent="0.2">
      <c r="A67" s="164"/>
      <c r="D67" s="8"/>
    </row>
    <row r="68" spans="1:4" x14ac:dyDescent="0.2">
      <c r="A68" s="164"/>
      <c r="D68" s="8"/>
    </row>
    <row r="69" spans="1:4" x14ac:dyDescent="0.2">
      <c r="A69" s="164"/>
      <c r="D69" s="8"/>
    </row>
    <row r="70" spans="1:4" x14ac:dyDescent="0.2">
      <c r="A70" s="164"/>
      <c r="D70" s="8"/>
    </row>
    <row r="71" spans="1:4" x14ac:dyDescent="0.2">
      <c r="A71" s="164"/>
      <c r="D71" s="8"/>
    </row>
    <row r="72" spans="1:4" x14ac:dyDescent="0.2">
      <c r="A72" s="164"/>
      <c r="D72" s="8"/>
    </row>
    <row r="73" spans="1:4" x14ac:dyDescent="0.2">
      <c r="A73" s="164"/>
      <c r="D73" s="8"/>
    </row>
    <row r="74" spans="1:4" x14ac:dyDescent="0.2">
      <c r="A74" s="164"/>
      <c r="D74" s="8"/>
    </row>
    <row r="75" spans="1:4" x14ac:dyDescent="0.2">
      <c r="A75" s="164"/>
      <c r="D75" s="8"/>
    </row>
    <row r="76" spans="1:4" x14ac:dyDescent="0.2">
      <c r="A76" s="164"/>
      <c r="D76" s="8"/>
    </row>
    <row r="77" spans="1:4" x14ac:dyDescent="0.2">
      <c r="A77" s="164"/>
      <c r="D77" s="8"/>
    </row>
    <row r="78" spans="1:4" x14ac:dyDescent="0.2">
      <c r="A78" s="164"/>
      <c r="D78" s="8"/>
    </row>
    <row r="79" spans="1:4" x14ac:dyDescent="0.2">
      <c r="A79" s="164"/>
      <c r="D79" s="8"/>
    </row>
    <row r="80" spans="1:4" x14ac:dyDescent="0.2">
      <c r="A80" s="164"/>
      <c r="D80" s="8"/>
    </row>
    <row r="81" spans="1:4" x14ac:dyDescent="0.2">
      <c r="A81" s="164"/>
      <c r="D81" s="8"/>
    </row>
    <row r="82" spans="1:4" x14ac:dyDescent="0.2">
      <c r="A82" s="164"/>
      <c r="D82" s="8"/>
    </row>
    <row r="83" spans="1:4" x14ac:dyDescent="0.2">
      <c r="A83" s="164"/>
      <c r="D83" s="8"/>
    </row>
    <row r="84" spans="1:4" x14ac:dyDescent="0.2">
      <c r="A84" s="164"/>
      <c r="D84" s="8"/>
    </row>
    <row r="85" spans="1:4" x14ac:dyDescent="0.2">
      <c r="A85" s="164"/>
      <c r="D85" s="8"/>
    </row>
    <row r="86" spans="1:4" x14ac:dyDescent="0.2">
      <c r="A86" s="164"/>
      <c r="D86" s="8"/>
    </row>
    <row r="87" spans="1:4" x14ac:dyDescent="0.2">
      <c r="A87" s="164"/>
      <c r="D87" s="8"/>
    </row>
    <row r="88" spans="1:4" x14ac:dyDescent="0.2">
      <c r="A88" s="164"/>
      <c r="D88" s="8"/>
    </row>
    <row r="89" spans="1:4" x14ac:dyDescent="0.2">
      <c r="A89" s="164"/>
      <c r="D89" s="8"/>
    </row>
    <row r="90" spans="1:4" x14ac:dyDescent="0.2">
      <c r="A90" s="164"/>
      <c r="D90" s="8"/>
    </row>
    <row r="91" spans="1:4" x14ac:dyDescent="0.2">
      <c r="A91" s="164"/>
      <c r="D91" s="8"/>
    </row>
    <row r="92" spans="1:4" x14ac:dyDescent="0.2">
      <c r="A92" s="164"/>
      <c r="D92" s="8"/>
    </row>
    <row r="93" spans="1:4" x14ac:dyDescent="0.2">
      <c r="A93" s="164"/>
      <c r="D93" s="8"/>
    </row>
    <row r="94" spans="1:4" x14ac:dyDescent="0.2">
      <c r="A94" s="164"/>
      <c r="D94" s="8"/>
    </row>
    <row r="95" spans="1:4" x14ac:dyDescent="0.2">
      <c r="A95" s="164"/>
      <c r="D95" s="8"/>
    </row>
    <row r="96" spans="1:4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10">
    <mergeCell ref="B12:G12"/>
    <mergeCell ref="B14:G14"/>
    <mergeCell ref="B16:G16"/>
    <mergeCell ref="B18:G18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59</vt:i4>
      </vt:variant>
    </vt:vector>
  </HeadingPairs>
  <TitlesOfParts>
    <vt:vector size="70" baseType="lpstr">
      <vt:lpstr>Pokyny pro vyplnění</vt:lpstr>
      <vt:lpstr>Stavba</vt:lpstr>
      <vt:lpstr>VzorPolozky</vt:lpstr>
      <vt:lpstr>01-01</vt:lpstr>
      <vt:lpstr>01-02</vt:lpstr>
      <vt:lpstr>01-03</vt:lpstr>
      <vt:lpstr>01-04</vt:lpstr>
      <vt:lpstr>01-05</vt:lpstr>
      <vt:lpstr>01-06</vt:lpstr>
      <vt:lpstr>01-07</vt:lpstr>
      <vt:lpstr>02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'01-01'!Názvy_tisku</vt:lpstr>
      <vt:lpstr>'01-02'!Názvy_tisku</vt:lpstr>
      <vt:lpstr>'01-03'!Názvy_tisku</vt:lpstr>
      <vt:lpstr>'01-04'!Názvy_tisku</vt:lpstr>
      <vt:lpstr>'01-05'!Názvy_tisku</vt:lpstr>
      <vt:lpstr>'01-06'!Názvy_tisku</vt:lpstr>
      <vt:lpstr>'01-07'!Názvy_tisku</vt:lpstr>
      <vt:lpstr>'02'!Názvy_tisku</vt:lpstr>
      <vt:lpstr>oadresa</vt:lpstr>
      <vt:lpstr>Stavba!Objednatel</vt:lpstr>
      <vt:lpstr>Stavba!Objekt</vt:lpstr>
      <vt:lpstr>'01-01'!Oblast_tisku</vt:lpstr>
      <vt:lpstr>'01-02'!Oblast_tisku</vt:lpstr>
      <vt:lpstr>'01-03'!Oblast_tisku</vt:lpstr>
      <vt:lpstr>'01-04'!Oblast_tisku</vt:lpstr>
      <vt:lpstr>'01-05'!Oblast_tisku</vt:lpstr>
      <vt:lpstr>'01-06'!Oblast_tisku</vt:lpstr>
      <vt:lpstr>'01-07'!Oblast_tisku</vt:lpstr>
      <vt:lpstr>'02'!Oblast_tisku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Sprinzlová Markéta</dc:creator>
  <cp:lastModifiedBy>Sprinzlová Markéta</cp:lastModifiedBy>
  <cp:lastPrinted>2014-02-28T09:52:57Z</cp:lastPrinted>
  <dcterms:created xsi:type="dcterms:W3CDTF">2009-04-08T07:15:50Z</dcterms:created>
  <dcterms:modified xsi:type="dcterms:W3CDTF">2025-01-09T09:51:44Z</dcterms:modified>
</cp:coreProperties>
</file>